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8115" windowHeight="8250" activeTab="2"/>
  </bookViews>
  <sheets>
    <sheet name="TARIF" sheetId="2" r:id="rId1"/>
    <sheet name="Bon de commande type" sheetId="1" r:id="rId2"/>
    <sheet name="Bon de commande type (2)" sheetId="4" r:id="rId3"/>
    <sheet name="Feuil3" sheetId="3" r:id="rId4"/>
  </sheets>
  <calcPr calcId="145621"/>
</workbook>
</file>

<file path=xl/calcChain.xml><?xml version="1.0" encoding="utf-8"?>
<calcChain xmlns="http://schemas.openxmlformats.org/spreadsheetml/2006/main">
  <c r="O27" i="4" l="1"/>
  <c r="O26" i="4"/>
  <c r="O28" i="4" l="1"/>
  <c r="U18" i="4"/>
  <c r="T18" i="4"/>
  <c r="S18" i="4"/>
  <c r="R18" i="4"/>
  <c r="P18" i="4"/>
  <c r="J18" i="1"/>
  <c r="I18" i="1"/>
  <c r="H18" i="1"/>
  <c r="G18" i="1"/>
  <c r="F18" i="1"/>
  <c r="E18" i="1"/>
  <c r="U18" i="1"/>
  <c r="T18" i="1"/>
  <c r="S18" i="1"/>
  <c r="R18" i="1"/>
  <c r="Q18" i="1"/>
  <c r="P18" i="1"/>
  <c r="D30" i="1"/>
  <c r="O30" i="1" s="1"/>
  <c r="D28" i="1"/>
  <c r="O28" i="1" s="1"/>
  <c r="D26" i="1"/>
  <c r="O26" i="1" s="1"/>
  <c r="F27" i="2"/>
  <c r="O25" i="4" s="1"/>
  <c r="F32" i="2"/>
  <c r="O32" i="4" s="1"/>
  <c r="F31" i="2"/>
  <c r="H31" i="2" s="1"/>
  <c r="F30" i="2"/>
  <c r="O30" i="4" s="1"/>
  <c r="F29" i="2"/>
  <c r="F28" i="2"/>
  <c r="F26" i="2"/>
  <c r="O24" i="4" s="1"/>
  <c r="F25" i="2"/>
  <c r="H25" i="2" s="1"/>
  <c r="F24" i="2"/>
  <c r="O22" i="4" s="1"/>
  <c r="F23" i="2"/>
  <c r="H23" i="2" s="1"/>
  <c r="F22" i="2"/>
  <c r="H22" i="2" s="1"/>
  <c r="F21" i="2"/>
  <c r="H26" i="2"/>
  <c r="H32" i="2"/>
  <c r="H30" i="2"/>
  <c r="H28" i="2"/>
  <c r="H24" i="2"/>
  <c r="I33" i="2"/>
  <c r="O32" i="2"/>
  <c r="O31" i="2"/>
  <c r="O30" i="2"/>
  <c r="O29" i="2"/>
  <c r="O28" i="2"/>
  <c r="O27" i="2"/>
  <c r="O26" i="2"/>
  <c r="O25" i="2"/>
  <c r="O24" i="2"/>
  <c r="O23" i="2"/>
  <c r="O22" i="2"/>
  <c r="O21" i="2"/>
  <c r="V30" i="1"/>
  <c r="V29" i="1"/>
  <c r="V28" i="1"/>
  <c r="V27" i="1"/>
  <c r="V26" i="1"/>
  <c r="V25" i="1"/>
  <c r="V24" i="1"/>
  <c r="V23" i="1"/>
  <c r="V22" i="1"/>
  <c r="V21" i="1"/>
  <c r="V20" i="1"/>
  <c r="V19" i="1"/>
  <c r="K30" i="1"/>
  <c r="K29" i="1"/>
  <c r="K28" i="1"/>
  <c r="K27" i="1"/>
  <c r="K26" i="1"/>
  <c r="K25" i="1"/>
  <c r="K24" i="1"/>
  <c r="K23" i="1"/>
  <c r="K22" i="1"/>
  <c r="K21" i="1"/>
  <c r="K20" i="1"/>
  <c r="K19" i="1"/>
  <c r="M33" i="2" l="1"/>
  <c r="D20" i="1"/>
  <c r="O20" i="1" s="1"/>
  <c r="D22" i="1"/>
  <c r="O22" i="1" s="1"/>
  <c r="D24" i="1"/>
  <c r="O24" i="1" s="1"/>
  <c r="O20" i="4"/>
  <c r="H27" i="2"/>
  <c r="H29" i="2"/>
  <c r="D19" i="1"/>
  <c r="O19" i="1" s="1"/>
  <c r="D21" i="1"/>
  <c r="O21" i="1" s="1"/>
  <c r="U31" i="1" s="1"/>
  <c r="D23" i="1"/>
  <c r="O23" i="1" s="1"/>
  <c r="D25" i="1"/>
  <c r="O25" i="1" s="1"/>
  <c r="D27" i="1"/>
  <c r="O27" i="1" s="1"/>
  <c r="D29" i="1"/>
  <c r="O29" i="1" s="1"/>
  <c r="O21" i="4"/>
  <c r="O23" i="4"/>
  <c r="O29" i="4"/>
  <c r="O31" i="4"/>
  <c r="O19" i="4"/>
  <c r="Q31" i="1"/>
  <c r="T31" i="1"/>
  <c r="R31" i="1"/>
  <c r="F31" i="1"/>
  <c r="H31" i="1"/>
  <c r="J31" i="1"/>
  <c r="E31" i="1"/>
  <c r="G31" i="1"/>
  <c r="K33" i="2"/>
  <c r="J33" i="2"/>
  <c r="L33" i="2"/>
  <c r="N33" i="2"/>
  <c r="I31" i="1" l="1"/>
  <c r="P31" i="1"/>
  <c r="V31" i="1" s="1"/>
  <c r="S31" i="1"/>
  <c r="K31" i="1"/>
  <c r="O33" i="2"/>
</calcChain>
</file>

<file path=xl/sharedStrings.xml><?xml version="1.0" encoding="utf-8"?>
<sst xmlns="http://schemas.openxmlformats.org/spreadsheetml/2006/main" count="225" uniqueCount="77">
  <si>
    <t>Exemplaire adhérent</t>
  </si>
  <si>
    <t>Adhérent n°.............</t>
  </si>
  <si>
    <t>J’AI LU ET J’ACCEPTE LE CONTRAT D’ENGAGEMENT.</t>
  </si>
  <si>
    <t>Date et signature du consomm’acteur : ............................................................</t>
  </si>
  <si>
    <t xml:space="preserve">Année 2013 </t>
  </si>
  <si>
    <t>Dosettes souples du Pérou X 18</t>
  </si>
  <si>
    <t xml:space="preserve">Mexique moulu </t>
  </si>
  <si>
    <t xml:space="preserve">Pérou moulu </t>
  </si>
  <si>
    <t>Mexique Grains</t>
  </si>
  <si>
    <t>Sucre de canne blond fin  poudre</t>
  </si>
  <si>
    <t>Chocolat Noir 80% Equateur</t>
  </si>
  <si>
    <t>Chocolat Noir 72% Haïti</t>
  </si>
  <si>
    <t>Thé Vert du Sri Lanka</t>
  </si>
  <si>
    <t>Thé Mélange Anglais</t>
  </si>
  <si>
    <t>Thé aux épices</t>
  </si>
  <si>
    <t xml:space="preserve">TOTAL EN € </t>
  </si>
  <si>
    <t>prix unitaire</t>
  </si>
  <si>
    <t>Expresso moulu guatemala</t>
  </si>
  <si>
    <t>Poids net</t>
  </si>
  <si>
    <t>125gr</t>
  </si>
  <si>
    <t>250 gr</t>
  </si>
  <si>
    <t>1 KG</t>
  </si>
  <si>
    <t>100 gr</t>
  </si>
  <si>
    <t>36 gr</t>
  </si>
  <si>
    <t>colissage</t>
  </si>
  <si>
    <t>Tél : ..........................................................................................................................................</t>
  </si>
  <si>
    <t>Courriel : ..................................................................................................................................</t>
  </si>
  <si>
    <t>NOM , PRÉNOM : ......................................................................................................................</t>
  </si>
  <si>
    <t>TOTAL</t>
  </si>
  <si>
    <t>Pionniers en France de la torréfaction du café bio et équitable,</t>
  </si>
  <si>
    <t>nous agissons pour mettre les valeurs sociales et humaines au cœur de l'économie.</t>
  </si>
  <si>
    <r>
      <t xml:space="preserve">Les gammes </t>
    </r>
    <r>
      <rPr>
        <b/>
        <sz val="11"/>
        <color theme="1"/>
        <rFont val="Calibri"/>
        <family val="2"/>
        <scheme val="minor"/>
      </rPr>
      <t>café michel</t>
    </r>
    <r>
      <rPr>
        <sz val="11"/>
        <color theme="1"/>
        <rFont val="Calibri"/>
        <family val="2"/>
        <scheme val="minor"/>
      </rPr>
      <t xml:space="preserve"> et </t>
    </r>
    <r>
      <rPr>
        <b/>
        <sz val="11"/>
        <color theme="1"/>
        <rFont val="Calibri"/>
        <family val="2"/>
        <scheme val="minor"/>
      </rPr>
      <t>terra etica</t>
    </r>
    <r>
      <rPr>
        <sz val="11"/>
        <color theme="1"/>
        <rFont val="Calibri"/>
        <family val="2"/>
        <scheme val="minor"/>
      </rPr>
      <t xml:space="preserve"> vous sont proposées par la SCOP Café Michel.</t>
    </r>
  </si>
  <si>
    <t>Soit le KG (Indicatif)</t>
  </si>
  <si>
    <t>PRIX au COLIS</t>
  </si>
  <si>
    <t xml:space="preserve">MA COMMANDE </t>
  </si>
  <si>
    <t>Chocolat noir 80% Equateur</t>
  </si>
  <si>
    <t>Chocolat noir 72% Haïti</t>
  </si>
  <si>
    <t>Thé vert du Sri Lanka</t>
  </si>
  <si>
    <t>Thé mélange Anglais</t>
  </si>
  <si>
    <t>1 kg</t>
  </si>
  <si>
    <t xml:space="preserve"> </t>
  </si>
  <si>
    <t>Café du Pérou Dosettes souples X 18</t>
  </si>
  <si>
    <t xml:space="preserve">Café du Mexique moulu </t>
  </si>
  <si>
    <t xml:space="preserve">Café du Pérou moulu </t>
  </si>
  <si>
    <t>Café expresso moulu du Guatemala</t>
  </si>
  <si>
    <t>Café du Mexique en grains</t>
  </si>
  <si>
    <t>Sucre de canne blond fin en poudre</t>
  </si>
  <si>
    <t xml:space="preserve">Année 2014 </t>
  </si>
  <si>
    <t>Année 2014</t>
  </si>
  <si>
    <t>BON DE COMMANDE CIRCUIT COURT 2014</t>
  </si>
  <si>
    <t>BON DE COMMANDE ACHAT GROUPE 2014</t>
  </si>
  <si>
    <t>Exemplaire Coordinateurs</t>
  </si>
  <si>
    <t xml:space="preserve">Chéques à l'ordre de " Café MICHEL " </t>
  </si>
  <si>
    <t>Café d'Ethiopie décaféiné moulu</t>
  </si>
  <si>
    <t>Thé d'Inde aux épices</t>
  </si>
  <si>
    <t>Tarif HT</t>
  </si>
  <si>
    <t>prix unitaire TDA</t>
  </si>
  <si>
    <r>
      <t xml:space="preserve">Coordinateurs 2014:   Rémy BARRERE  </t>
    </r>
    <r>
      <rPr>
        <u/>
        <sz val="11"/>
        <color theme="1"/>
        <rFont val="Calibri"/>
        <family val="2"/>
        <scheme val="minor"/>
      </rPr>
      <t>r.barrere@terredadeles.org</t>
    </r>
  </si>
  <si>
    <t>Chèque à l'ordre de Café MICHEL  ( 1 Chèque par livraison )</t>
  </si>
  <si>
    <t>Coordinateur:</t>
  </si>
  <si>
    <t>BON DE COMMANDE ACHAT GROUPE 2015</t>
  </si>
  <si>
    <t>Coordinatrices:</t>
  </si>
  <si>
    <t>Cathie Cramarégeas c.cramaregeas@terredadeles.org  0662420039 - Chantal Ribière : c.ribiere@terredadeles.org 0660122999</t>
  </si>
  <si>
    <t>Exemplaire adhérent-e</t>
  </si>
  <si>
    <t>Exemplaire Coordinatrices</t>
  </si>
  <si>
    <t xml:space="preserve">Année 2015 </t>
  </si>
  <si>
    <t>Année 2015</t>
  </si>
  <si>
    <t>16-janv</t>
  </si>
  <si>
    <t>Café du Guatemala en grains</t>
  </si>
  <si>
    <t>13-mars</t>
  </si>
  <si>
    <t>22-mai</t>
  </si>
  <si>
    <t>03-juillet</t>
  </si>
  <si>
    <t>18-septembre</t>
  </si>
  <si>
    <t>20-novembre</t>
  </si>
  <si>
    <t>sucre complet poudre</t>
  </si>
  <si>
    <t>500 gr</t>
  </si>
  <si>
    <t>poudre petit déjeuner sucré choco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</si>
</sst>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indexed="8"/>
      <name val="Arial Narrow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indexed="8"/>
      <name val="Arial Narrow"/>
      <family val="2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0"/>
      </bottom>
      <diagonal/>
    </border>
    <border>
      <left style="medium">
        <color auto="1"/>
      </left>
      <right style="medium">
        <color auto="1"/>
      </right>
      <top style="thin">
        <color indexed="60"/>
      </top>
      <bottom style="thin">
        <color indexed="60"/>
      </bottom>
      <diagonal/>
    </border>
    <border>
      <left style="medium">
        <color auto="1"/>
      </left>
      <right style="medium">
        <color auto="1"/>
      </right>
      <top style="thin">
        <color indexed="60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Border="1"/>
    <xf numFmtId="0" fontId="2" fillId="0" borderId="0" xfId="0" applyFont="1" applyFill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/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0" fillId="0" borderId="8" xfId="0" applyBorder="1"/>
    <xf numFmtId="0" fontId="3" fillId="0" borderId="9" xfId="0" applyFont="1" applyBorder="1"/>
    <xf numFmtId="0" fontId="3" fillId="0" borderId="9" xfId="0" applyFont="1" applyFill="1" applyBorder="1"/>
    <xf numFmtId="0" fontId="2" fillId="0" borderId="10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/>
    </xf>
    <xf numFmtId="16" fontId="1" fillId="0" borderId="1" xfId="0" applyNumberFormat="1" applyFont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wrapText="1"/>
    </xf>
    <xf numFmtId="0" fontId="7" fillId="0" borderId="0" xfId="0" applyFont="1" applyFill="1" applyBorder="1" applyAlignment="1">
      <alignment horizontal="left"/>
    </xf>
    <xf numFmtId="0" fontId="1" fillId="0" borderId="13" xfId="0" applyFont="1" applyBorder="1" applyAlignment="1">
      <alignment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16" fontId="1" fillId="0" borderId="24" xfId="0" applyNumberFormat="1" applyFont="1" applyBorder="1"/>
    <xf numFmtId="0" fontId="1" fillId="0" borderId="25" xfId="0" applyFont="1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3" fillId="0" borderId="32" xfId="0" applyFont="1" applyBorder="1"/>
    <xf numFmtId="0" fontId="3" fillId="0" borderId="33" xfId="0" applyFont="1" applyFill="1" applyBorder="1"/>
    <xf numFmtId="0" fontId="0" fillId="0" borderId="16" xfId="0" applyBorder="1"/>
    <xf numFmtId="0" fontId="0" fillId="0" borderId="21" xfId="0" applyBorder="1"/>
    <xf numFmtId="0" fontId="8" fillId="0" borderId="0" xfId="0" applyFont="1" applyAlignment="1"/>
    <xf numFmtId="0" fontId="8" fillId="0" borderId="0" xfId="0" applyFont="1" applyBorder="1" applyAlignment="1"/>
    <xf numFmtId="0" fontId="7" fillId="0" borderId="34" xfId="0" applyFont="1" applyFill="1" applyBorder="1" applyAlignment="1">
      <alignment horizontal="left"/>
    </xf>
    <xf numFmtId="0" fontId="0" fillId="0" borderId="0" xfId="0" applyFill="1" applyBorder="1"/>
    <xf numFmtId="0" fontId="7" fillId="0" borderId="1" xfId="0" applyFont="1" applyFill="1" applyBorder="1" applyAlignment="1">
      <alignment horizontal="left"/>
    </xf>
    <xf numFmtId="2" fontId="0" fillId="0" borderId="2" xfId="0" applyNumberFormat="1" applyBorder="1"/>
    <xf numFmtId="2" fontId="0" fillId="2" borderId="2" xfId="0" applyNumberFormat="1" applyFill="1" applyBorder="1"/>
    <xf numFmtId="0" fontId="1" fillId="0" borderId="0" xfId="0" applyFont="1"/>
    <xf numFmtId="0" fontId="1" fillId="0" borderId="34" xfId="0" applyFont="1" applyBorder="1"/>
    <xf numFmtId="2" fontId="0" fillId="0" borderId="3" xfId="0" applyNumberFormat="1" applyBorder="1"/>
    <xf numFmtId="2" fontId="0" fillId="0" borderId="4" xfId="0" applyNumberFormat="1" applyBorder="1"/>
    <xf numFmtId="0" fontId="10" fillId="0" borderId="0" xfId="0" applyFont="1"/>
    <xf numFmtId="0" fontId="8" fillId="0" borderId="20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21" xfId="0" applyFont="1" applyBorder="1" applyAlignment="1">
      <alignment horizontal="center" wrapText="1"/>
    </xf>
    <xf numFmtId="0" fontId="9" fillId="0" borderId="22" xfId="0" applyFont="1" applyBorder="1" applyAlignment="1"/>
    <xf numFmtId="0" fontId="9" fillId="0" borderId="15" xfId="0" applyFont="1" applyBorder="1" applyAlignment="1"/>
    <xf numFmtId="0" fontId="9" fillId="0" borderId="23" xfId="0" applyFont="1" applyBorder="1" applyAlignment="1"/>
    <xf numFmtId="2" fontId="0" fillId="0" borderId="2" xfId="0" applyNumberFormat="1" applyBorder="1" applyProtection="1"/>
    <xf numFmtId="2" fontId="0" fillId="0" borderId="3" xfId="0" applyNumberFormat="1" applyBorder="1" applyProtection="1"/>
    <xf numFmtId="2" fontId="0" fillId="0" borderId="4" xfId="0" applyNumberFormat="1" applyBorder="1" applyProtection="1"/>
    <xf numFmtId="0" fontId="1" fillId="0" borderId="1" xfId="0" applyFont="1" applyBorder="1" applyProtection="1">
      <protection locked="0"/>
    </xf>
    <xf numFmtId="49" fontId="1" fillId="0" borderId="1" xfId="0" applyNumberFormat="1" applyFon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2" fillId="0" borderId="5" xfId="0" applyFont="1" applyFill="1" applyBorder="1" applyAlignment="1" applyProtection="1">
      <alignment horizontal="left"/>
      <protection locked="0"/>
    </xf>
    <xf numFmtId="0" fontId="2" fillId="0" borderId="6" xfId="0" applyFont="1" applyFill="1" applyBorder="1" applyAlignment="1" applyProtection="1">
      <alignment horizontal="left"/>
      <protection locked="0"/>
    </xf>
    <xf numFmtId="0" fontId="0" fillId="0" borderId="8" xfId="0" applyBorder="1" applyProtection="1">
      <protection locked="0"/>
    </xf>
    <xf numFmtId="0" fontId="3" fillId="0" borderId="9" xfId="0" applyFont="1" applyBorder="1" applyProtection="1">
      <protection locked="0"/>
    </xf>
    <xf numFmtId="0" fontId="3" fillId="0" borderId="9" xfId="0" applyFont="1" applyFill="1" applyBorder="1" applyProtection="1">
      <protection locked="0"/>
    </xf>
    <xf numFmtId="0" fontId="0" fillId="0" borderId="0" xfId="0" applyProtection="1">
      <protection locked="0"/>
    </xf>
    <xf numFmtId="16" fontId="1" fillId="0" borderId="1" xfId="0" applyNumberFormat="1" applyFont="1" applyBorder="1" applyProtection="1">
      <protection locked="0"/>
    </xf>
    <xf numFmtId="0" fontId="1" fillId="0" borderId="1" xfId="0" applyFont="1" applyBorder="1" applyProtection="1"/>
    <xf numFmtId="0" fontId="1" fillId="0" borderId="34" xfId="0" applyFont="1" applyBorder="1" applyProtection="1"/>
    <xf numFmtId="0" fontId="2" fillId="0" borderId="10" xfId="0" applyFont="1" applyFill="1" applyBorder="1" applyAlignment="1" applyProtection="1">
      <alignment horizontal="left"/>
    </xf>
    <xf numFmtId="0" fontId="2" fillId="0" borderId="2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left"/>
    </xf>
    <xf numFmtId="0" fontId="2" fillId="0" borderId="3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left"/>
    </xf>
    <xf numFmtId="0" fontId="2" fillId="0" borderId="4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3</xdr:row>
      <xdr:rowOff>95251</xdr:rowOff>
    </xdr:from>
    <xdr:to>
      <xdr:col>1</xdr:col>
      <xdr:colOff>1695449</xdr:colOff>
      <xdr:row>11</xdr:row>
      <xdr:rowOff>115731</xdr:rowOff>
    </xdr:to>
    <xdr:pic>
      <xdr:nvPicPr>
        <xdr:cNvPr id="2" name="Picture 146" descr="LOGO CAFE MICH rvb B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285751"/>
          <a:ext cx="1676399" cy="1544480"/>
        </a:xfrm>
        <a:prstGeom prst="rect">
          <a:avLst/>
        </a:prstGeom>
        <a:noFill/>
      </xdr:spPr>
    </xdr:pic>
    <xdr:clientData/>
  </xdr:twoCellAnchor>
  <xdr:twoCellAnchor>
    <xdr:from>
      <xdr:col>12</xdr:col>
      <xdr:colOff>419100</xdr:colOff>
      <xdr:row>3</xdr:row>
      <xdr:rowOff>142877</xdr:rowOff>
    </xdr:from>
    <xdr:to>
      <xdr:col>14</xdr:col>
      <xdr:colOff>600076</xdr:colOff>
      <xdr:row>11</xdr:row>
      <xdr:rowOff>19051</xdr:rowOff>
    </xdr:to>
    <xdr:grpSp>
      <xdr:nvGrpSpPr>
        <xdr:cNvPr id="3" name="Groupe 15"/>
        <xdr:cNvGrpSpPr>
          <a:grpSpLocks/>
        </xdr:cNvGrpSpPr>
      </xdr:nvGrpSpPr>
      <xdr:grpSpPr bwMode="auto">
        <a:xfrm>
          <a:off x="10658475" y="714377"/>
          <a:ext cx="1704976" cy="1400174"/>
          <a:chOff x="8405812" y="285751"/>
          <a:chExt cx="2520000" cy="2304000"/>
        </a:xfrm>
      </xdr:grpSpPr>
      <xdr:pic>
        <xdr:nvPicPr>
          <xdr:cNvPr id="4" name="Picture 26" descr="Fond"/>
          <xdr:cNvPicPr preferRelativeResize="0">
            <a:picLocks noChangeArrowheads="1"/>
          </xdr:cNvPicPr>
        </xdr:nvPicPr>
        <xdr:blipFill>
          <a:blip xmlns:r="http://schemas.openxmlformats.org/officeDocument/2006/relationships" r:embed="rId2" cstate="print">
            <a:duotone>
              <a:prstClr val="black"/>
              <a:schemeClr val="accent2"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05812" y="285751"/>
            <a:ext cx="2520000" cy="2304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Picture 5"/>
          <xdr:cNvPicPr preferRelativeResize="0">
            <a:picLocks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8808562" y="714375"/>
            <a:ext cx="1714500" cy="120491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 editAs="oneCell">
    <xdr:from>
      <xdr:col>6</xdr:col>
      <xdr:colOff>85725</xdr:colOff>
      <xdr:row>1</xdr:row>
      <xdr:rowOff>76199</xdr:rowOff>
    </xdr:from>
    <xdr:to>
      <xdr:col>8</xdr:col>
      <xdr:colOff>571500</xdr:colOff>
      <xdr:row>7</xdr:row>
      <xdr:rowOff>161924</xdr:rowOff>
    </xdr:to>
    <xdr:pic>
      <xdr:nvPicPr>
        <xdr:cNvPr id="6" name="images2"/>
        <xdr:cNvPicPr/>
      </xdr:nvPicPr>
      <xdr:blipFill>
        <a:blip xmlns:r="http://schemas.openxmlformats.org/officeDocument/2006/relationships" r:embed="rId4" cstate="print">
          <a:alphaModFix/>
          <a:lum/>
        </a:blip>
        <a:srcRect/>
        <a:stretch>
          <a:fillRect/>
        </a:stretch>
      </xdr:blipFill>
      <xdr:spPr>
        <a:xfrm>
          <a:off x="5219700" y="266699"/>
          <a:ext cx="2009775" cy="1228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123826</xdr:rowOff>
    </xdr:from>
    <xdr:to>
      <xdr:col>1</xdr:col>
      <xdr:colOff>1562100</xdr:colOff>
      <xdr:row>5</xdr:row>
      <xdr:rowOff>87156</xdr:rowOff>
    </xdr:to>
    <xdr:pic>
      <xdr:nvPicPr>
        <xdr:cNvPr id="2" name="Picture 146" descr="LOGO CAFE MICH rvb B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526" y="123826"/>
          <a:ext cx="1552574" cy="1544480"/>
        </a:xfrm>
        <a:prstGeom prst="rect">
          <a:avLst/>
        </a:prstGeom>
        <a:noFill/>
      </xdr:spPr>
    </xdr:pic>
    <xdr:clientData/>
  </xdr:twoCellAnchor>
  <xdr:twoCellAnchor>
    <xdr:from>
      <xdr:col>8</xdr:col>
      <xdr:colOff>57149</xdr:colOff>
      <xdr:row>0</xdr:row>
      <xdr:rowOff>142876</xdr:rowOff>
    </xdr:from>
    <xdr:to>
      <xdr:col>10</xdr:col>
      <xdr:colOff>600075</xdr:colOff>
      <xdr:row>5</xdr:row>
      <xdr:rowOff>152400</xdr:rowOff>
    </xdr:to>
    <xdr:grpSp>
      <xdr:nvGrpSpPr>
        <xdr:cNvPr id="3" name="Groupe 15"/>
        <xdr:cNvGrpSpPr>
          <a:grpSpLocks/>
        </xdr:cNvGrpSpPr>
      </xdr:nvGrpSpPr>
      <xdr:grpSpPr bwMode="auto">
        <a:xfrm>
          <a:off x="6419849" y="142876"/>
          <a:ext cx="1657351" cy="1590674"/>
          <a:chOff x="8405812" y="285751"/>
          <a:chExt cx="2520000" cy="2304000"/>
        </a:xfrm>
      </xdr:grpSpPr>
      <xdr:pic>
        <xdr:nvPicPr>
          <xdr:cNvPr id="4" name="Picture 26" descr="Fond"/>
          <xdr:cNvPicPr preferRelativeResize="0">
            <a:picLocks noChangeArrowheads="1"/>
          </xdr:cNvPicPr>
        </xdr:nvPicPr>
        <xdr:blipFill>
          <a:blip xmlns:r="http://schemas.openxmlformats.org/officeDocument/2006/relationships" r:embed="rId2" cstate="print">
            <a:duotone>
              <a:prstClr val="black"/>
              <a:schemeClr val="accent2"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05812" y="285751"/>
            <a:ext cx="2520000" cy="2304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Picture 5"/>
          <xdr:cNvPicPr preferRelativeResize="0">
            <a:picLocks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8808562" y="714375"/>
            <a:ext cx="1714500" cy="120491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 editAs="oneCell">
    <xdr:from>
      <xdr:col>12</xdr:col>
      <xdr:colOff>9525</xdr:colOff>
      <xdr:row>0</xdr:row>
      <xdr:rowOff>123825</xdr:rowOff>
    </xdr:from>
    <xdr:to>
      <xdr:col>12</xdr:col>
      <xdr:colOff>1800224</xdr:colOff>
      <xdr:row>5</xdr:row>
      <xdr:rowOff>146886</xdr:rowOff>
    </xdr:to>
    <xdr:pic>
      <xdr:nvPicPr>
        <xdr:cNvPr id="6" name="Picture 146" descr="LOGO CAFE MICH rvb BD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534775" y="123825"/>
          <a:ext cx="1790699" cy="1604211"/>
        </a:xfrm>
        <a:prstGeom prst="rect">
          <a:avLst/>
        </a:prstGeom>
        <a:noFill/>
      </xdr:spPr>
    </xdr:pic>
    <xdr:clientData/>
  </xdr:twoCellAnchor>
  <xdr:twoCellAnchor>
    <xdr:from>
      <xdr:col>19</xdr:col>
      <xdr:colOff>76200</xdr:colOff>
      <xdr:row>0</xdr:row>
      <xdr:rowOff>142877</xdr:rowOff>
    </xdr:from>
    <xdr:to>
      <xdr:col>21</xdr:col>
      <xdr:colOff>600075</xdr:colOff>
      <xdr:row>5</xdr:row>
      <xdr:rowOff>180975</xdr:rowOff>
    </xdr:to>
    <xdr:grpSp>
      <xdr:nvGrpSpPr>
        <xdr:cNvPr id="7" name="Groupe 15"/>
        <xdr:cNvGrpSpPr>
          <a:grpSpLocks/>
        </xdr:cNvGrpSpPr>
      </xdr:nvGrpSpPr>
      <xdr:grpSpPr bwMode="auto">
        <a:xfrm>
          <a:off x="14658975" y="142877"/>
          <a:ext cx="1685925" cy="1619248"/>
          <a:chOff x="8405812" y="285751"/>
          <a:chExt cx="2520000" cy="2304000"/>
        </a:xfrm>
      </xdr:grpSpPr>
      <xdr:pic>
        <xdr:nvPicPr>
          <xdr:cNvPr id="8" name="Picture 26" descr="Fond"/>
          <xdr:cNvPicPr preferRelativeResize="0">
            <a:picLocks noChangeArrowheads="1"/>
          </xdr:cNvPicPr>
        </xdr:nvPicPr>
        <xdr:blipFill>
          <a:blip xmlns:r="http://schemas.openxmlformats.org/officeDocument/2006/relationships" r:embed="rId5" cstate="print">
            <a:duotone>
              <a:prstClr val="black"/>
              <a:schemeClr val="accent2"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05812" y="285751"/>
            <a:ext cx="2520000" cy="2304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Picture 5"/>
          <xdr:cNvPicPr preferRelativeResize="0">
            <a:picLocks/>
          </xdr:cNvPicPr>
        </xdr:nvPicPr>
        <xdr:blipFill>
          <a:blip xmlns:r="http://schemas.openxmlformats.org/officeDocument/2006/relationships" r:embed="rId6" cstate="print"/>
          <a:srcRect/>
          <a:stretch>
            <a:fillRect/>
          </a:stretch>
        </xdr:blipFill>
        <xdr:spPr bwMode="auto">
          <a:xfrm>
            <a:off x="8808562" y="714375"/>
            <a:ext cx="1714500" cy="120491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295275</xdr:colOff>
      <xdr:row>3</xdr:row>
      <xdr:rowOff>323849</xdr:rowOff>
    </xdr:from>
    <xdr:to>
      <xdr:col>5</xdr:col>
      <xdr:colOff>523875</xdr:colOff>
      <xdr:row>7</xdr:row>
      <xdr:rowOff>180974</xdr:rowOff>
    </xdr:to>
    <xdr:sp macro="" textlink="">
      <xdr:nvSpPr>
        <xdr:cNvPr id="10" name="Rectangle à coins arrondis 9"/>
        <xdr:cNvSpPr/>
      </xdr:nvSpPr>
      <xdr:spPr>
        <a:xfrm>
          <a:off x="3152775" y="1104899"/>
          <a:ext cx="2886075" cy="103822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2400">
              <a:solidFill>
                <a:sysClr val="windowText" lastClr="000000"/>
              </a:solidFill>
            </a:rPr>
            <a:t>EXEMPLAIRE</a:t>
          </a:r>
          <a:r>
            <a:rPr lang="fr-FR" sz="2400" baseline="0">
              <a:solidFill>
                <a:sysClr val="windowText" lastClr="000000"/>
              </a:solidFill>
            </a:rPr>
            <a:t> ADHERENT</a:t>
          </a:r>
          <a:endParaRPr lang="fr-FR" sz="2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0</xdr:colOff>
      <xdr:row>3</xdr:row>
      <xdr:rowOff>285750</xdr:rowOff>
    </xdr:from>
    <xdr:to>
      <xdr:col>17</xdr:col>
      <xdr:colOff>295275</xdr:colOff>
      <xdr:row>7</xdr:row>
      <xdr:rowOff>161925</xdr:rowOff>
    </xdr:to>
    <xdr:sp macro="" textlink="">
      <xdr:nvSpPr>
        <xdr:cNvPr id="11" name="Rectangle à coins arrondis 10"/>
        <xdr:cNvSpPr/>
      </xdr:nvSpPr>
      <xdr:spPr>
        <a:xfrm>
          <a:off x="12258675" y="1066800"/>
          <a:ext cx="3048000" cy="105727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2400">
              <a:solidFill>
                <a:sysClr val="windowText" lastClr="000000"/>
              </a:solidFill>
            </a:rPr>
            <a:t>EXEMPLAIRE</a:t>
          </a:r>
          <a:r>
            <a:rPr lang="fr-FR" sz="2400" baseline="0">
              <a:solidFill>
                <a:sysClr val="windowText" lastClr="000000"/>
              </a:solidFill>
            </a:rPr>
            <a:t> COORDINATION</a:t>
          </a:r>
          <a:endParaRPr lang="fr-FR" sz="24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3</xdr:col>
      <xdr:colOff>38100</xdr:colOff>
      <xdr:row>0</xdr:row>
      <xdr:rowOff>171450</xdr:rowOff>
    </xdr:from>
    <xdr:to>
      <xdr:col>4</xdr:col>
      <xdr:colOff>76200</xdr:colOff>
      <xdr:row>3</xdr:row>
      <xdr:rowOff>114300</xdr:rowOff>
    </xdr:to>
    <xdr:pic>
      <xdr:nvPicPr>
        <xdr:cNvPr id="12" name="images2"/>
        <xdr:cNvPicPr/>
      </xdr:nvPicPr>
      <xdr:blipFill>
        <a:blip xmlns:r="http://schemas.openxmlformats.org/officeDocument/2006/relationships" r:embed="rId7" cstate="print">
          <a:alphaModFix/>
          <a:lum/>
        </a:blip>
        <a:srcRect/>
        <a:stretch>
          <a:fillRect/>
        </a:stretch>
      </xdr:blipFill>
      <xdr:spPr>
        <a:xfrm>
          <a:off x="4191000" y="171450"/>
          <a:ext cx="800100" cy="723900"/>
        </a:xfrm>
        <a:prstGeom prst="rect">
          <a:avLst/>
        </a:prstGeom>
      </xdr:spPr>
    </xdr:pic>
    <xdr:clientData/>
  </xdr:twoCellAnchor>
  <xdr:twoCellAnchor editAs="oneCell">
    <xdr:from>
      <xdr:col>14</xdr:col>
      <xdr:colOff>228600</xdr:colOff>
      <xdr:row>0</xdr:row>
      <xdr:rowOff>123825</xdr:rowOff>
    </xdr:from>
    <xdr:to>
      <xdr:col>15</xdr:col>
      <xdr:colOff>266700</xdr:colOff>
      <xdr:row>3</xdr:row>
      <xdr:rowOff>66675</xdr:rowOff>
    </xdr:to>
    <xdr:pic>
      <xdr:nvPicPr>
        <xdr:cNvPr id="13" name="images2"/>
        <xdr:cNvPicPr/>
      </xdr:nvPicPr>
      <xdr:blipFill>
        <a:blip xmlns:r="http://schemas.openxmlformats.org/officeDocument/2006/relationships" r:embed="rId7" cstate="print">
          <a:alphaModFix/>
          <a:lum/>
        </a:blip>
        <a:srcRect/>
        <a:stretch>
          <a:fillRect/>
        </a:stretch>
      </xdr:blipFill>
      <xdr:spPr>
        <a:xfrm>
          <a:off x="13525500" y="123825"/>
          <a:ext cx="800100" cy="723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123826</xdr:rowOff>
    </xdr:from>
    <xdr:to>
      <xdr:col>1</xdr:col>
      <xdr:colOff>1562100</xdr:colOff>
      <xdr:row>5</xdr:row>
      <xdr:rowOff>87156</xdr:rowOff>
    </xdr:to>
    <xdr:pic>
      <xdr:nvPicPr>
        <xdr:cNvPr id="2" name="Picture 146" descr="LOGO CAFE MICH rvb B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6" y="123826"/>
          <a:ext cx="1552574" cy="1544480"/>
        </a:xfrm>
        <a:prstGeom prst="rect">
          <a:avLst/>
        </a:prstGeom>
        <a:noFill/>
      </xdr:spPr>
    </xdr:pic>
    <xdr:clientData/>
  </xdr:twoCellAnchor>
  <xdr:twoCellAnchor>
    <xdr:from>
      <xdr:col>8</xdr:col>
      <xdr:colOff>57149</xdr:colOff>
      <xdr:row>0</xdr:row>
      <xdr:rowOff>142876</xdr:rowOff>
    </xdr:from>
    <xdr:to>
      <xdr:col>10</xdr:col>
      <xdr:colOff>600075</xdr:colOff>
      <xdr:row>5</xdr:row>
      <xdr:rowOff>152400</xdr:rowOff>
    </xdr:to>
    <xdr:grpSp>
      <xdr:nvGrpSpPr>
        <xdr:cNvPr id="3" name="Groupe 15"/>
        <xdr:cNvGrpSpPr>
          <a:grpSpLocks/>
        </xdr:cNvGrpSpPr>
      </xdr:nvGrpSpPr>
      <xdr:grpSpPr bwMode="auto">
        <a:xfrm>
          <a:off x="6410324" y="142876"/>
          <a:ext cx="1657351" cy="1590674"/>
          <a:chOff x="8405812" y="285751"/>
          <a:chExt cx="2520000" cy="2304000"/>
        </a:xfrm>
      </xdr:grpSpPr>
      <xdr:pic>
        <xdr:nvPicPr>
          <xdr:cNvPr id="4" name="Picture 26" descr="Fond"/>
          <xdr:cNvPicPr preferRelativeResize="0">
            <a:picLocks noChangeArrowheads="1"/>
          </xdr:cNvPicPr>
        </xdr:nvPicPr>
        <xdr:blipFill>
          <a:blip xmlns:r="http://schemas.openxmlformats.org/officeDocument/2006/relationships" r:embed="rId2" cstate="print">
            <a:duotone>
              <a:prstClr val="black"/>
              <a:schemeClr val="accent2"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05812" y="285751"/>
            <a:ext cx="2520000" cy="2304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Picture 5"/>
          <xdr:cNvPicPr preferRelativeResize="0">
            <a:picLocks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8808562" y="714375"/>
            <a:ext cx="1714500" cy="120491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 editAs="oneCell">
    <xdr:from>
      <xdr:col>12</xdr:col>
      <xdr:colOff>9525</xdr:colOff>
      <xdr:row>0</xdr:row>
      <xdr:rowOff>123825</xdr:rowOff>
    </xdr:from>
    <xdr:to>
      <xdr:col>12</xdr:col>
      <xdr:colOff>1800224</xdr:colOff>
      <xdr:row>5</xdr:row>
      <xdr:rowOff>146886</xdr:rowOff>
    </xdr:to>
    <xdr:pic>
      <xdr:nvPicPr>
        <xdr:cNvPr id="6" name="Picture 146" descr="LOGO CAFE MICH rvb BD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05825" y="123825"/>
          <a:ext cx="1790699" cy="1604211"/>
        </a:xfrm>
        <a:prstGeom prst="rect">
          <a:avLst/>
        </a:prstGeom>
        <a:noFill/>
      </xdr:spPr>
    </xdr:pic>
    <xdr:clientData/>
  </xdr:twoCellAnchor>
  <xdr:twoCellAnchor>
    <xdr:from>
      <xdr:col>19</xdr:col>
      <xdr:colOff>76200</xdr:colOff>
      <xdr:row>0</xdr:row>
      <xdr:rowOff>142877</xdr:rowOff>
    </xdr:from>
    <xdr:to>
      <xdr:col>21</xdr:col>
      <xdr:colOff>600075</xdr:colOff>
      <xdr:row>5</xdr:row>
      <xdr:rowOff>180975</xdr:rowOff>
    </xdr:to>
    <xdr:grpSp>
      <xdr:nvGrpSpPr>
        <xdr:cNvPr id="7" name="Groupe 15"/>
        <xdr:cNvGrpSpPr>
          <a:grpSpLocks/>
        </xdr:cNvGrpSpPr>
      </xdr:nvGrpSpPr>
      <xdr:grpSpPr bwMode="auto">
        <a:xfrm>
          <a:off x="14649450" y="142877"/>
          <a:ext cx="1685925" cy="1619248"/>
          <a:chOff x="8405812" y="285751"/>
          <a:chExt cx="2520000" cy="2304000"/>
        </a:xfrm>
      </xdr:grpSpPr>
      <xdr:pic>
        <xdr:nvPicPr>
          <xdr:cNvPr id="8" name="Picture 26" descr="Fond"/>
          <xdr:cNvPicPr preferRelativeResize="0">
            <a:picLocks noChangeArrowheads="1"/>
          </xdr:cNvPicPr>
        </xdr:nvPicPr>
        <xdr:blipFill>
          <a:blip xmlns:r="http://schemas.openxmlformats.org/officeDocument/2006/relationships" r:embed="rId5" cstate="print">
            <a:duotone>
              <a:prstClr val="black"/>
              <a:schemeClr val="accent2"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05812" y="285751"/>
            <a:ext cx="2520000" cy="2304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Picture 5"/>
          <xdr:cNvPicPr preferRelativeResize="0">
            <a:picLocks/>
          </xdr:cNvPicPr>
        </xdr:nvPicPr>
        <xdr:blipFill>
          <a:blip xmlns:r="http://schemas.openxmlformats.org/officeDocument/2006/relationships" r:embed="rId6" cstate="print"/>
          <a:srcRect/>
          <a:stretch>
            <a:fillRect/>
          </a:stretch>
        </xdr:blipFill>
        <xdr:spPr bwMode="auto">
          <a:xfrm>
            <a:off x="8808562" y="714375"/>
            <a:ext cx="1714500" cy="120491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295275</xdr:colOff>
      <xdr:row>3</xdr:row>
      <xdr:rowOff>323849</xdr:rowOff>
    </xdr:from>
    <xdr:to>
      <xdr:col>5</xdr:col>
      <xdr:colOff>523875</xdr:colOff>
      <xdr:row>7</xdr:row>
      <xdr:rowOff>180974</xdr:rowOff>
    </xdr:to>
    <xdr:sp macro="" textlink="">
      <xdr:nvSpPr>
        <xdr:cNvPr id="10" name="Rectangle à coins arrondis 9"/>
        <xdr:cNvSpPr/>
      </xdr:nvSpPr>
      <xdr:spPr>
        <a:xfrm>
          <a:off x="2952750" y="1104899"/>
          <a:ext cx="2238375" cy="103822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2400">
              <a:solidFill>
                <a:sysClr val="windowText" lastClr="000000"/>
              </a:solidFill>
            </a:rPr>
            <a:t>EXEMPLAIRE</a:t>
          </a:r>
          <a:r>
            <a:rPr lang="fr-FR" sz="2400" baseline="0">
              <a:solidFill>
                <a:sysClr val="windowText" lastClr="000000"/>
              </a:solidFill>
            </a:rPr>
            <a:t> ADHERENT-E</a:t>
          </a:r>
          <a:endParaRPr lang="fr-FR" sz="2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0</xdr:colOff>
      <xdr:row>3</xdr:row>
      <xdr:rowOff>285750</xdr:rowOff>
    </xdr:from>
    <xdr:to>
      <xdr:col>17</xdr:col>
      <xdr:colOff>295275</xdr:colOff>
      <xdr:row>7</xdr:row>
      <xdr:rowOff>161925</xdr:rowOff>
    </xdr:to>
    <xdr:sp macro="" textlink="">
      <xdr:nvSpPr>
        <xdr:cNvPr id="11" name="Rectangle à coins arrondis 10"/>
        <xdr:cNvSpPr/>
      </xdr:nvSpPr>
      <xdr:spPr>
        <a:xfrm>
          <a:off x="11506200" y="1066800"/>
          <a:ext cx="2314575" cy="105727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2400">
              <a:solidFill>
                <a:sysClr val="windowText" lastClr="000000"/>
              </a:solidFill>
            </a:rPr>
            <a:t>EXEMPLAIRE</a:t>
          </a:r>
          <a:r>
            <a:rPr lang="fr-FR" sz="2400" baseline="0">
              <a:solidFill>
                <a:sysClr val="windowText" lastClr="000000"/>
              </a:solidFill>
            </a:rPr>
            <a:t> COORDINATION</a:t>
          </a:r>
          <a:endParaRPr lang="fr-FR" sz="24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3</xdr:col>
      <xdr:colOff>38100</xdr:colOff>
      <xdr:row>0</xdr:row>
      <xdr:rowOff>171450</xdr:rowOff>
    </xdr:from>
    <xdr:to>
      <xdr:col>4</xdr:col>
      <xdr:colOff>76200</xdr:colOff>
      <xdr:row>3</xdr:row>
      <xdr:rowOff>114300</xdr:rowOff>
    </xdr:to>
    <xdr:pic>
      <xdr:nvPicPr>
        <xdr:cNvPr id="12" name="images2"/>
        <xdr:cNvPicPr/>
      </xdr:nvPicPr>
      <xdr:blipFill>
        <a:blip xmlns:r="http://schemas.openxmlformats.org/officeDocument/2006/relationships" r:embed="rId7" cstate="print">
          <a:alphaModFix/>
          <a:lum/>
        </a:blip>
        <a:srcRect/>
        <a:stretch>
          <a:fillRect/>
        </a:stretch>
      </xdr:blipFill>
      <xdr:spPr>
        <a:xfrm>
          <a:off x="3343275" y="171450"/>
          <a:ext cx="800100" cy="723900"/>
        </a:xfrm>
        <a:prstGeom prst="rect">
          <a:avLst/>
        </a:prstGeom>
      </xdr:spPr>
    </xdr:pic>
    <xdr:clientData/>
  </xdr:twoCellAnchor>
  <xdr:twoCellAnchor editAs="oneCell">
    <xdr:from>
      <xdr:col>14</xdr:col>
      <xdr:colOff>228600</xdr:colOff>
      <xdr:row>0</xdr:row>
      <xdr:rowOff>123825</xdr:rowOff>
    </xdr:from>
    <xdr:to>
      <xdr:col>15</xdr:col>
      <xdr:colOff>266700</xdr:colOff>
      <xdr:row>3</xdr:row>
      <xdr:rowOff>66675</xdr:rowOff>
    </xdr:to>
    <xdr:pic>
      <xdr:nvPicPr>
        <xdr:cNvPr id="13" name="images2"/>
        <xdr:cNvPicPr/>
      </xdr:nvPicPr>
      <xdr:blipFill>
        <a:blip xmlns:r="http://schemas.openxmlformats.org/officeDocument/2006/relationships" r:embed="rId7" cstate="print">
          <a:alphaModFix/>
          <a:lum/>
        </a:blip>
        <a:srcRect/>
        <a:stretch>
          <a:fillRect/>
        </a:stretch>
      </xdr:blipFill>
      <xdr:spPr>
        <a:xfrm>
          <a:off x="11734800" y="123825"/>
          <a:ext cx="8001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O40"/>
  <sheetViews>
    <sheetView workbookViewId="0">
      <selection activeCell="G37" sqref="G37"/>
    </sheetView>
  </sheetViews>
  <sheetFormatPr baseColWidth="10" defaultRowHeight="15" x14ac:dyDescent="0.25"/>
  <cols>
    <col min="2" max="2" width="31.28515625" customWidth="1"/>
    <col min="3" max="3" width="10.28515625" customWidth="1"/>
    <col min="4" max="4" width="9.7109375" customWidth="1"/>
    <col min="5" max="5" width="9" customWidth="1"/>
    <col min="6" max="6" width="13.28515625" customWidth="1"/>
  </cols>
  <sheetData>
    <row r="4" spans="2:12" x14ac:dyDescent="0.25">
      <c r="B4" s="7"/>
    </row>
    <row r="5" spans="2:12" x14ac:dyDescent="0.25">
      <c r="B5" s="7"/>
    </row>
    <row r="6" spans="2:12" x14ac:dyDescent="0.25">
      <c r="B6" s="7"/>
    </row>
    <row r="7" spans="2:12" x14ac:dyDescent="0.25">
      <c r="B7" s="7"/>
    </row>
    <row r="8" spans="2:12" x14ac:dyDescent="0.25">
      <c r="B8" s="7"/>
    </row>
    <row r="9" spans="2:12" ht="15" customHeight="1" x14ac:dyDescent="0.25">
      <c r="B9" s="7"/>
      <c r="C9" t="s">
        <v>31</v>
      </c>
    </row>
    <row r="10" spans="2:12" ht="15" customHeight="1" x14ac:dyDescent="0.25">
      <c r="B10" s="7"/>
      <c r="C10" s="27" t="s">
        <v>29</v>
      </c>
      <c r="D10" s="27"/>
      <c r="E10" s="27"/>
      <c r="F10" s="27"/>
      <c r="G10" s="27"/>
      <c r="H10" s="27"/>
      <c r="I10" s="27"/>
      <c r="J10" s="27"/>
      <c r="K10" s="27"/>
      <c r="L10" s="27"/>
    </row>
    <row r="11" spans="2:12" x14ac:dyDescent="0.25">
      <c r="B11" s="7"/>
      <c r="C11" s="27" t="s">
        <v>30</v>
      </c>
      <c r="D11" s="27"/>
      <c r="E11" s="27"/>
      <c r="F11" s="27"/>
      <c r="G11" s="27"/>
      <c r="H11" s="27"/>
      <c r="I11" s="27"/>
      <c r="J11" s="27"/>
      <c r="K11" s="27"/>
      <c r="L11" s="27"/>
    </row>
    <row r="13" spans="2:12" ht="15" customHeight="1" x14ac:dyDescent="0.25">
      <c r="B13" t="s">
        <v>49</v>
      </c>
    </row>
    <row r="14" spans="2:12" ht="15" customHeight="1" x14ac:dyDescent="0.25">
      <c r="B14" t="s">
        <v>0</v>
      </c>
    </row>
    <row r="15" spans="2:12" x14ac:dyDescent="0.25">
      <c r="B15" t="s">
        <v>1</v>
      </c>
    </row>
    <row r="16" spans="2:12" x14ac:dyDescent="0.25">
      <c r="B16" t="s">
        <v>27</v>
      </c>
    </row>
    <row r="17" spans="2:15" ht="15.75" thickBot="1" x14ac:dyDescent="0.3">
      <c r="B17" t="s">
        <v>25</v>
      </c>
    </row>
    <row r="18" spans="2:15" x14ac:dyDescent="0.25">
      <c r="B18" t="s">
        <v>26</v>
      </c>
      <c r="I18" s="58" t="s">
        <v>34</v>
      </c>
      <c r="J18" s="59"/>
      <c r="K18" s="59"/>
      <c r="L18" s="59"/>
      <c r="M18" s="59"/>
      <c r="N18" s="59"/>
      <c r="O18" s="60"/>
    </row>
    <row r="19" spans="2:15" ht="15.75" thickBot="1" x14ac:dyDescent="0.3">
      <c r="I19" s="61"/>
      <c r="J19" s="62"/>
      <c r="K19" s="62"/>
      <c r="L19" s="62"/>
      <c r="M19" s="62"/>
      <c r="N19" s="62"/>
      <c r="O19" s="63"/>
    </row>
    <row r="20" spans="2:15" ht="33" customHeight="1" thickBot="1" x14ac:dyDescent="0.3">
      <c r="B20" s="9" t="s">
        <v>4</v>
      </c>
      <c r="C20" s="9" t="s">
        <v>18</v>
      </c>
      <c r="D20" s="9" t="s">
        <v>24</v>
      </c>
      <c r="E20" s="9" t="s">
        <v>55</v>
      </c>
      <c r="F20" s="28" t="s">
        <v>56</v>
      </c>
      <c r="G20" s="28" t="s">
        <v>32</v>
      </c>
      <c r="H20" s="30" t="s">
        <v>33</v>
      </c>
      <c r="I20" s="34">
        <v>41684</v>
      </c>
      <c r="J20" s="22">
        <v>41740</v>
      </c>
      <c r="K20" s="22">
        <v>41796</v>
      </c>
      <c r="L20" s="22">
        <v>41150</v>
      </c>
      <c r="M20" s="22">
        <v>41192</v>
      </c>
      <c r="N20" s="22">
        <v>41234</v>
      </c>
      <c r="O20" s="35" t="s">
        <v>28</v>
      </c>
    </row>
    <row r="21" spans="2:15" ht="16.5" thickBot="1" x14ac:dyDescent="0.3">
      <c r="B21" s="16" t="s">
        <v>5</v>
      </c>
      <c r="C21" s="17" t="s">
        <v>19</v>
      </c>
      <c r="D21" s="17">
        <v>10</v>
      </c>
      <c r="E21" s="17">
        <v>2.5099999999999998</v>
      </c>
      <c r="F21" s="52">
        <f>E21*1.055</f>
        <v>2.6480499999999996</v>
      </c>
      <c r="G21" s="3">
        <v>21.1</v>
      </c>
      <c r="H21" s="31">
        <v>26.4</v>
      </c>
      <c r="I21" s="36"/>
      <c r="J21" s="3"/>
      <c r="K21" s="3"/>
      <c r="L21" s="3"/>
      <c r="M21" s="3"/>
      <c r="N21" s="3"/>
      <c r="O21" s="37">
        <f>SUM(I21:N21)</f>
        <v>0</v>
      </c>
    </row>
    <row r="22" spans="2:15" ht="16.5" thickBot="1" x14ac:dyDescent="0.3">
      <c r="B22" s="18" t="s">
        <v>6</v>
      </c>
      <c r="C22" s="19" t="s">
        <v>20</v>
      </c>
      <c r="D22" s="19">
        <v>12</v>
      </c>
      <c r="E22" s="19">
        <v>3.45</v>
      </c>
      <c r="F22" s="52">
        <f t="shared" ref="F22:F32" si="0">E22*1.055</f>
        <v>3.6397499999999998</v>
      </c>
      <c r="G22" s="4">
        <v>14.56</v>
      </c>
      <c r="H22" s="32">
        <f t="shared" ref="H22:H32" si="1">F22*D22</f>
        <v>43.677</v>
      </c>
      <c r="I22" s="38"/>
      <c r="J22" s="4"/>
      <c r="K22" s="4"/>
      <c r="L22" s="4"/>
      <c r="M22" s="4"/>
      <c r="N22" s="4"/>
      <c r="O22" s="39">
        <f t="shared" ref="O22:O32" si="2">SUM(I22:N22)</f>
        <v>0</v>
      </c>
    </row>
    <row r="23" spans="2:15" ht="16.5" thickBot="1" x14ac:dyDescent="0.3">
      <c r="B23" s="18" t="s">
        <v>7</v>
      </c>
      <c r="C23" s="19" t="s">
        <v>20</v>
      </c>
      <c r="D23" s="19">
        <v>12</v>
      </c>
      <c r="E23" s="19">
        <v>3.32</v>
      </c>
      <c r="F23" s="52">
        <f t="shared" si="0"/>
        <v>3.5025999999999997</v>
      </c>
      <c r="G23" s="4">
        <v>14</v>
      </c>
      <c r="H23" s="32">
        <f t="shared" si="1"/>
        <v>42.031199999999998</v>
      </c>
      <c r="I23" s="38"/>
      <c r="J23" s="4"/>
      <c r="K23" s="4"/>
      <c r="L23" s="4"/>
      <c r="M23" s="4"/>
      <c r="N23" s="4"/>
      <c r="O23" s="39">
        <f t="shared" si="2"/>
        <v>0</v>
      </c>
    </row>
    <row r="24" spans="2:15" ht="16.5" thickBot="1" x14ac:dyDescent="0.3">
      <c r="B24" s="18" t="s">
        <v>17</v>
      </c>
      <c r="C24" s="19" t="s">
        <v>20</v>
      </c>
      <c r="D24" s="19">
        <v>12</v>
      </c>
      <c r="E24" s="19">
        <v>3.53</v>
      </c>
      <c r="F24" s="52">
        <f t="shared" si="0"/>
        <v>3.7241499999999994</v>
      </c>
      <c r="G24" s="4">
        <v>14.9</v>
      </c>
      <c r="H24" s="32">
        <f t="shared" si="1"/>
        <v>44.689799999999991</v>
      </c>
      <c r="I24" s="38"/>
      <c r="J24" s="4"/>
      <c r="K24" s="4"/>
      <c r="L24" s="4"/>
      <c r="M24" s="4"/>
      <c r="N24" s="4"/>
      <c r="O24" s="39">
        <f t="shared" si="2"/>
        <v>0</v>
      </c>
    </row>
    <row r="25" spans="2:15" ht="16.5" thickBot="1" x14ac:dyDescent="0.3">
      <c r="B25" s="18" t="s">
        <v>53</v>
      </c>
      <c r="C25" s="19" t="s">
        <v>20</v>
      </c>
      <c r="D25" s="19">
        <v>12</v>
      </c>
      <c r="E25" s="19">
        <v>4.13</v>
      </c>
      <c r="F25" s="52">
        <f t="shared" si="0"/>
        <v>4.3571499999999999</v>
      </c>
      <c r="G25" s="4">
        <v>18.149999999999999</v>
      </c>
      <c r="H25" s="32">
        <f t="shared" si="1"/>
        <v>52.285799999999995</v>
      </c>
      <c r="I25" s="38"/>
      <c r="J25" s="4"/>
      <c r="K25" s="4"/>
      <c r="L25" s="4"/>
      <c r="M25" s="4"/>
      <c r="N25" s="4"/>
      <c r="O25" s="39">
        <f t="shared" si="2"/>
        <v>0</v>
      </c>
    </row>
    <row r="26" spans="2:15" ht="16.5" thickBot="1" x14ac:dyDescent="0.3">
      <c r="B26" s="18" t="s">
        <v>8</v>
      </c>
      <c r="C26" s="19" t="s">
        <v>21</v>
      </c>
      <c r="D26" s="19">
        <v>6</v>
      </c>
      <c r="E26" s="19">
        <v>12.7</v>
      </c>
      <c r="F26" s="52">
        <f t="shared" si="0"/>
        <v>13.398499999999999</v>
      </c>
      <c r="G26" s="4">
        <v>13.4</v>
      </c>
      <c r="H26" s="32">
        <f t="shared" si="1"/>
        <v>80.390999999999991</v>
      </c>
      <c r="I26" s="38"/>
      <c r="J26" s="4"/>
      <c r="K26" s="4"/>
      <c r="L26" s="4"/>
      <c r="M26" s="4"/>
      <c r="N26" s="4"/>
      <c r="O26" s="39">
        <f t="shared" si="2"/>
        <v>0</v>
      </c>
    </row>
    <row r="27" spans="2:15" ht="16.5" thickBot="1" x14ac:dyDescent="0.3">
      <c r="B27" s="18" t="s">
        <v>9</v>
      </c>
      <c r="C27" s="19" t="s">
        <v>21</v>
      </c>
      <c r="D27" s="19">
        <v>10</v>
      </c>
      <c r="E27" s="19">
        <v>3.6</v>
      </c>
      <c r="F27" s="52">
        <f>E27*1.055</f>
        <v>3.798</v>
      </c>
      <c r="G27" s="4">
        <v>3.8</v>
      </c>
      <c r="H27" s="32">
        <f t="shared" si="1"/>
        <v>37.980000000000004</v>
      </c>
      <c r="I27" s="38"/>
      <c r="J27" s="4"/>
      <c r="K27" s="4"/>
      <c r="L27" s="4"/>
      <c r="M27" s="4"/>
      <c r="N27" s="4"/>
      <c r="O27" s="39">
        <f t="shared" si="2"/>
        <v>0</v>
      </c>
    </row>
    <row r="28" spans="2:15" ht="16.5" thickBot="1" x14ac:dyDescent="0.3">
      <c r="B28" s="18" t="s">
        <v>10</v>
      </c>
      <c r="C28" s="19" t="s">
        <v>22</v>
      </c>
      <c r="D28" s="19">
        <v>20</v>
      </c>
      <c r="E28" s="19">
        <v>2</v>
      </c>
      <c r="F28" s="52">
        <f t="shared" si="0"/>
        <v>2.11</v>
      </c>
      <c r="G28" s="4">
        <v>21.1</v>
      </c>
      <c r="H28" s="32">
        <f t="shared" si="1"/>
        <v>42.199999999999996</v>
      </c>
      <c r="I28" s="38"/>
      <c r="J28" s="4"/>
      <c r="K28" s="4"/>
      <c r="L28" s="4"/>
      <c r="M28" s="4"/>
      <c r="N28" s="4"/>
      <c r="O28" s="39">
        <f t="shared" si="2"/>
        <v>0</v>
      </c>
    </row>
    <row r="29" spans="2:15" ht="16.5" thickBot="1" x14ac:dyDescent="0.3">
      <c r="B29" s="18" t="s">
        <v>11</v>
      </c>
      <c r="C29" s="19" t="s">
        <v>22</v>
      </c>
      <c r="D29" s="19">
        <v>20</v>
      </c>
      <c r="E29" s="19">
        <v>2</v>
      </c>
      <c r="F29" s="52">
        <f t="shared" si="0"/>
        <v>2.11</v>
      </c>
      <c r="G29" s="4">
        <v>21.1</v>
      </c>
      <c r="H29" s="32">
        <f t="shared" si="1"/>
        <v>42.199999999999996</v>
      </c>
      <c r="I29" s="38"/>
      <c r="J29" s="4"/>
      <c r="K29" s="4"/>
      <c r="L29" s="4"/>
      <c r="M29" s="4"/>
      <c r="N29" s="4"/>
      <c r="O29" s="39">
        <f t="shared" si="2"/>
        <v>0</v>
      </c>
    </row>
    <row r="30" spans="2:15" ht="16.5" thickBot="1" x14ac:dyDescent="0.3">
      <c r="B30" s="18" t="s">
        <v>12</v>
      </c>
      <c r="C30" s="19" t="s">
        <v>23</v>
      </c>
      <c r="D30" s="19">
        <v>12</v>
      </c>
      <c r="E30" s="19">
        <v>1.87</v>
      </c>
      <c r="F30" s="52">
        <f t="shared" si="0"/>
        <v>1.97285</v>
      </c>
      <c r="G30" s="4">
        <v>52.75</v>
      </c>
      <c r="H30" s="32">
        <f t="shared" si="1"/>
        <v>23.674199999999999</v>
      </c>
      <c r="I30" s="38"/>
      <c r="J30" s="4"/>
      <c r="K30" s="4"/>
      <c r="L30" s="4"/>
      <c r="M30" s="4"/>
      <c r="N30" s="4"/>
      <c r="O30" s="39">
        <f t="shared" si="2"/>
        <v>0</v>
      </c>
    </row>
    <row r="31" spans="2:15" ht="16.5" thickBot="1" x14ac:dyDescent="0.3">
      <c r="B31" s="18" t="s">
        <v>13</v>
      </c>
      <c r="C31" s="19" t="s">
        <v>23</v>
      </c>
      <c r="D31" s="19">
        <v>12</v>
      </c>
      <c r="E31" s="19">
        <v>1.87</v>
      </c>
      <c r="F31" s="52">
        <f t="shared" si="0"/>
        <v>1.97285</v>
      </c>
      <c r="G31" s="4">
        <v>52.75</v>
      </c>
      <c r="H31" s="32">
        <f t="shared" si="1"/>
        <v>23.674199999999999</v>
      </c>
      <c r="I31" s="38"/>
      <c r="J31" s="4"/>
      <c r="K31" s="4"/>
      <c r="L31" s="4"/>
      <c r="M31" s="4"/>
      <c r="N31" s="4"/>
      <c r="O31" s="39">
        <f t="shared" si="2"/>
        <v>0</v>
      </c>
    </row>
    <row r="32" spans="2:15" ht="16.5" thickBot="1" x14ac:dyDescent="0.3">
      <c r="B32" s="20" t="s">
        <v>14</v>
      </c>
      <c r="C32" s="21" t="s">
        <v>23</v>
      </c>
      <c r="D32" s="21">
        <v>12</v>
      </c>
      <c r="E32" s="21">
        <v>2</v>
      </c>
      <c r="F32" s="52">
        <f t="shared" si="0"/>
        <v>2.11</v>
      </c>
      <c r="G32" s="5">
        <v>52.75</v>
      </c>
      <c r="H32" s="33">
        <f t="shared" si="1"/>
        <v>25.32</v>
      </c>
      <c r="I32" s="40"/>
      <c r="J32" s="5"/>
      <c r="K32" s="5"/>
      <c r="L32" s="5"/>
      <c r="M32" s="5"/>
      <c r="N32" s="5"/>
      <c r="O32" s="41">
        <f t="shared" si="2"/>
        <v>0</v>
      </c>
    </row>
    <row r="33" spans="2:15" ht="21.75" thickBot="1" x14ac:dyDescent="0.4">
      <c r="B33" s="26" t="s">
        <v>15</v>
      </c>
      <c r="C33" s="12"/>
      <c r="D33" s="12"/>
      <c r="E33" s="12"/>
      <c r="F33" s="13"/>
      <c r="G33" s="44"/>
      <c r="H33" s="45"/>
      <c r="I33" s="42">
        <f>I21*F21 +I22*F22+I23*F23+I24*F24+I25*F25+I26*F26+I27*F27+I28*F28+I29*F29+I30*F30+I31*F31+I32*F32</f>
        <v>0</v>
      </c>
      <c r="J33" s="14">
        <f>J21*F21 +J22*F22+J23*F23+J24*F24+J25*F25+J26*F26+J27*F27+J28*F28+J29*F29+J30*F30+J31*F31+J32*F32</f>
        <v>0</v>
      </c>
      <c r="K33" s="14">
        <f>K21*F21 +K22*F22+K23*F23+K24*F24+K25*F25+K26*F26+K27*F27+K28*F28+K29*F29+K30*F30+K31*F31+K32*F32</f>
        <v>0</v>
      </c>
      <c r="L33" s="14">
        <f>L21*F21 +L22*F22+L23*F23+L24*F24+L25*F25+L26*F26+L27*F27+L28*F28+L29*F29+L30*F30+L31*F31+L32*F32</f>
        <v>0</v>
      </c>
      <c r="M33" s="14">
        <f>M21*F21 +M22*F22+M23*F23+M24*F24+M25*F25+M26*F26+M27*F27+M28*F28+M29*F29+M30*F30+M31*F31+M32*F32</f>
        <v>0</v>
      </c>
      <c r="N33" s="14">
        <f>N21*F21 +N22*F22+N23*F23+N24*F24+N25*F25+N26*F26+N27*F27+N28*F28+N29*F29+N30*F30+N31*F31+N32*F32</f>
        <v>0</v>
      </c>
      <c r="O33" s="43">
        <f>SUM(I33:N33)</f>
        <v>0</v>
      </c>
    </row>
    <row r="34" spans="2:15" ht="15.75" x14ac:dyDescent="0.25">
      <c r="B34" s="2"/>
      <c r="C34" s="2"/>
      <c r="D34" s="2"/>
      <c r="E34" s="2"/>
      <c r="F34" s="1"/>
      <c r="G34" s="1"/>
      <c r="H34" s="1"/>
      <c r="I34" s="1"/>
      <c r="J34" s="1"/>
      <c r="K34" s="1"/>
      <c r="L34" s="1"/>
      <c r="M34" s="1"/>
      <c r="N34" s="1"/>
    </row>
    <row r="35" spans="2:15" ht="15.75" x14ac:dyDescent="0.25">
      <c r="B35" s="29"/>
      <c r="C35" s="29"/>
      <c r="D35" s="2"/>
      <c r="E35" s="2"/>
      <c r="F35" s="1"/>
      <c r="G35" s="1"/>
      <c r="H35" s="1"/>
      <c r="I35" s="1"/>
      <c r="J35" s="1"/>
      <c r="K35" s="1"/>
      <c r="L35" s="1"/>
      <c r="M35" s="1"/>
      <c r="N35" s="1"/>
    </row>
    <row r="36" spans="2:15" ht="15.75" x14ac:dyDescent="0.25">
      <c r="B36" s="2"/>
      <c r="C36" s="2"/>
      <c r="D36" s="2"/>
      <c r="E36" s="2"/>
      <c r="F36" s="1"/>
      <c r="G36" s="1"/>
      <c r="H36" s="1"/>
      <c r="I36" s="1"/>
      <c r="J36" s="1"/>
      <c r="K36" s="1"/>
      <c r="L36" s="1"/>
      <c r="M36" s="1"/>
      <c r="N36" s="1"/>
    </row>
    <row r="37" spans="2:15" x14ac:dyDescent="0.25">
      <c r="B37" t="s">
        <v>57</v>
      </c>
    </row>
    <row r="38" spans="2:15" x14ac:dyDescent="0.25">
      <c r="B38" t="s">
        <v>58</v>
      </c>
    </row>
    <row r="39" spans="2:15" ht="21" x14ac:dyDescent="0.35">
      <c r="B39" s="23" t="s">
        <v>2</v>
      </c>
      <c r="C39" s="24"/>
      <c r="D39" s="25"/>
      <c r="E39" s="25"/>
    </row>
    <row r="40" spans="2:15" x14ac:dyDescent="0.25">
      <c r="B40" t="s">
        <v>3</v>
      </c>
    </row>
  </sheetData>
  <mergeCells count="1">
    <mergeCell ref="I18:O19"/>
  </mergeCells>
  <pageMargins left="0.32" right="0.26" top="0.31" bottom="0.31" header="0.31496062992125984" footer="0.23"/>
  <pageSetup paperSize="9"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38"/>
  <sheetViews>
    <sheetView topLeftCell="A16" workbookViewId="0">
      <selection activeCell="B36" sqref="B36"/>
    </sheetView>
  </sheetViews>
  <sheetFormatPr baseColWidth="10" defaultRowHeight="15" x14ac:dyDescent="0.25"/>
  <cols>
    <col min="1" max="1" width="5.140625" customWidth="1"/>
    <col min="2" max="2" width="34.7109375" customWidth="1"/>
    <col min="3" max="3" width="9.7109375" customWidth="1"/>
    <col min="5" max="5" width="9" customWidth="1"/>
    <col min="6" max="6" width="8.5703125" customWidth="1"/>
    <col min="7" max="8" width="8.42578125" customWidth="1"/>
    <col min="9" max="9" width="8.28515625" customWidth="1"/>
    <col min="10" max="10" width="8.42578125" customWidth="1"/>
    <col min="11" max="11" width="10.140625" customWidth="1"/>
    <col min="12" max="12" width="5.140625" customWidth="1"/>
    <col min="13" max="13" width="34.7109375" customWidth="1"/>
    <col min="14" max="14" width="10.42578125" customWidth="1"/>
    <col min="16" max="16" width="10.140625" customWidth="1"/>
    <col min="17" max="17" width="8.7109375" customWidth="1"/>
    <col min="18" max="18" width="8" customWidth="1"/>
    <col min="19" max="19" width="7.85546875" customWidth="1"/>
    <col min="20" max="21" width="8.7109375" customWidth="1"/>
    <col min="22" max="22" width="11.28515625" customWidth="1"/>
  </cols>
  <sheetData>
    <row r="1" spans="2:19" x14ac:dyDescent="0.25">
      <c r="B1" s="7"/>
      <c r="M1" s="7"/>
    </row>
    <row r="2" spans="2:19" x14ac:dyDescent="0.25">
      <c r="B2" s="7"/>
      <c r="M2" s="7"/>
    </row>
    <row r="3" spans="2:19" ht="31.5" x14ac:dyDescent="0.5">
      <c r="B3" s="7"/>
      <c r="D3" s="47"/>
      <c r="E3" s="47"/>
      <c r="F3" s="1"/>
      <c r="M3" s="7"/>
      <c r="O3" s="1"/>
      <c r="P3" s="1"/>
      <c r="Q3" s="1"/>
      <c r="R3" s="1"/>
      <c r="S3" s="1"/>
    </row>
    <row r="4" spans="2:19" ht="31.5" x14ac:dyDescent="0.5">
      <c r="B4" s="7"/>
      <c r="D4" s="46"/>
      <c r="E4" s="46"/>
      <c r="M4" s="7"/>
    </row>
    <row r="5" spans="2:19" ht="31.5" x14ac:dyDescent="0.5">
      <c r="B5" s="7"/>
      <c r="D5" s="46"/>
      <c r="E5" s="46"/>
      <c r="M5" s="7"/>
    </row>
    <row r="6" spans="2:19" x14ac:dyDescent="0.25">
      <c r="B6" s="7"/>
      <c r="M6" s="7"/>
    </row>
    <row r="7" spans="2:19" x14ac:dyDescent="0.25">
      <c r="B7" s="7"/>
      <c r="M7" s="7"/>
    </row>
    <row r="8" spans="2:19" x14ac:dyDescent="0.25">
      <c r="B8" s="7"/>
      <c r="M8" s="7"/>
    </row>
    <row r="10" spans="2:19" x14ac:dyDescent="0.25">
      <c r="B10" t="s">
        <v>50</v>
      </c>
      <c r="M10" t="s">
        <v>50</v>
      </c>
    </row>
    <row r="11" spans="2:19" x14ac:dyDescent="0.25">
      <c r="B11" t="s">
        <v>0</v>
      </c>
      <c r="M11" t="s">
        <v>51</v>
      </c>
    </row>
    <row r="12" spans="2:19" x14ac:dyDescent="0.25">
      <c r="B12" t="s">
        <v>1</v>
      </c>
      <c r="M12" t="s">
        <v>1</v>
      </c>
    </row>
    <row r="13" spans="2:19" x14ac:dyDescent="0.25">
      <c r="B13" t="s">
        <v>27</v>
      </c>
      <c r="M13" t="s">
        <v>27</v>
      </c>
    </row>
    <row r="14" spans="2:19" x14ac:dyDescent="0.25">
      <c r="B14" t="s">
        <v>25</v>
      </c>
      <c r="M14" t="s">
        <v>25</v>
      </c>
    </row>
    <row r="15" spans="2:19" x14ac:dyDescent="0.25">
      <c r="B15" t="s">
        <v>26</v>
      </c>
      <c r="M15" t="s">
        <v>26</v>
      </c>
    </row>
    <row r="17" spans="2:22" ht="15.75" thickBot="1" x14ac:dyDescent="0.3"/>
    <row r="18" spans="2:22" ht="26.25" customHeight="1" thickBot="1" x14ac:dyDescent="0.3">
      <c r="B18" s="9" t="s">
        <v>47</v>
      </c>
      <c r="C18" s="9" t="s">
        <v>18</v>
      </c>
      <c r="D18" s="54" t="s">
        <v>16</v>
      </c>
      <c r="E18" s="22">
        <f>TARIF!I20</f>
        <v>41684</v>
      </c>
      <c r="F18" s="22">
        <f>TARIF!J20</f>
        <v>41740</v>
      </c>
      <c r="G18" s="22">
        <f>TARIF!K20</f>
        <v>41796</v>
      </c>
      <c r="H18" s="22">
        <f>TARIF!L20</f>
        <v>41150</v>
      </c>
      <c r="I18" s="22">
        <f>TARIF!M20</f>
        <v>41192</v>
      </c>
      <c r="J18" s="22">
        <f>TARIF!N20</f>
        <v>41234</v>
      </c>
      <c r="K18" s="9" t="s">
        <v>28</v>
      </c>
      <c r="M18" s="9" t="s">
        <v>48</v>
      </c>
      <c r="N18" s="9" t="s">
        <v>18</v>
      </c>
      <c r="O18" s="9" t="s">
        <v>16</v>
      </c>
      <c r="P18" s="22">
        <f t="shared" ref="P18:U18" si="0">E18</f>
        <v>41684</v>
      </c>
      <c r="Q18" s="22">
        <f t="shared" si="0"/>
        <v>41740</v>
      </c>
      <c r="R18" s="22">
        <f t="shared" si="0"/>
        <v>41796</v>
      </c>
      <c r="S18" s="22">
        <f t="shared" si="0"/>
        <v>41150</v>
      </c>
      <c r="T18" s="22">
        <f t="shared" si="0"/>
        <v>41192</v>
      </c>
      <c r="U18" s="22">
        <f t="shared" si="0"/>
        <v>41234</v>
      </c>
      <c r="V18" s="9" t="s">
        <v>28</v>
      </c>
    </row>
    <row r="19" spans="2:22" ht="15.75" x14ac:dyDescent="0.25">
      <c r="B19" s="16" t="s">
        <v>41</v>
      </c>
      <c r="C19" s="17" t="s">
        <v>19</v>
      </c>
      <c r="D19" s="51">
        <f>TARIF!F21</f>
        <v>2.6480499999999996</v>
      </c>
      <c r="E19" s="3"/>
      <c r="F19" s="3"/>
      <c r="G19" s="3"/>
      <c r="H19" s="3"/>
      <c r="I19" s="3"/>
      <c r="J19" s="3"/>
      <c r="K19" s="3">
        <f>SUM(E19:J19)</f>
        <v>0</v>
      </c>
      <c r="M19" s="16" t="s">
        <v>41</v>
      </c>
      <c r="N19" s="17" t="s">
        <v>19</v>
      </c>
      <c r="O19" s="51">
        <f>D19</f>
        <v>2.6480499999999996</v>
      </c>
      <c r="P19" s="3"/>
      <c r="Q19" s="3"/>
      <c r="R19" s="3"/>
      <c r="S19" s="3"/>
      <c r="T19" s="3"/>
      <c r="U19" s="3"/>
      <c r="V19" s="3">
        <f>SUM(P19:U19)</f>
        <v>0</v>
      </c>
    </row>
    <row r="20" spans="2:22" ht="15.75" x14ac:dyDescent="0.25">
      <c r="B20" s="18" t="s">
        <v>42</v>
      </c>
      <c r="C20" s="19" t="s">
        <v>20</v>
      </c>
      <c r="D20" s="55">
        <f>TARIF!F22</f>
        <v>3.6397499999999998</v>
      </c>
      <c r="E20" s="4"/>
      <c r="F20" s="4"/>
      <c r="G20" s="4"/>
      <c r="H20" s="4"/>
      <c r="I20" s="4"/>
      <c r="J20" s="4"/>
      <c r="K20" s="4">
        <f t="shared" ref="K20:K30" si="1">SUM(E20:J20)</f>
        <v>0</v>
      </c>
      <c r="M20" s="18" t="s">
        <v>42</v>
      </c>
      <c r="N20" s="19" t="s">
        <v>20</v>
      </c>
      <c r="O20" s="55">
        <f t="shared" ref="O20:O30" si="2">D20</f>
        <v>3.6397499999999998</v>
      </c>
      <c r="P20" s="4"/>
      <c r="Q20" s="4"/>
      <c r="R20" s="4"/>
      <c r="S20" s="4"/>
      <c r="T20" s="4"/>
      <c r="U20" s="4"/>
      <c r="V20" s="4">
        <f t="shared" ref="V20:V30" si="3">SUM(P20:U20)</f>
        <v>0</v>
      </c>
    </row>
    <row r="21" spans="2:22" ht="15.75" x14ac:dyDescent="0.25">
      <c r="B21" s="18" t="s">
        <v>43</v>
      </c>
      <c r="C21" s="19" t="s">
        <v>20</v>
      </c>
      <c r="D21" s="55">
        <f>TARIF!F23</f>
        <v>3.5025999999999997</v>
      </c>
      <c r="E21" s="4"/>
      <c r="F21" s="4"/>
      <c r="G21" s="4"/>
      <c r="H21" s="4"/>
      <c r="I21" s="4"/>
      <c r="J21" s="4"/>
      <c r="K21" s="4">
        <f t="shared" si="1"/>
        <v>0</v>
      </c>
      <c r="M21" s="18" t="s">
        <v>43</v>
      </c>
      <c r="N21" s="19" t="s">
        <v>20</v>
      </c>
      <c r="O21" s="55">
        <f t="shared" si="2"/>
        <v>3.5025999999999997</v>
      </c>
      <c r="P21" s="4"/>
      <c r="Q21" s="4"/>
      <c r="R21" s="4"/>
      <c r="S21" s="4"/>
      <c r="T21" s="4"/>
      <c r="U21" s="4"/>
      <c r="V21" s="4">
        <f t="shared" si="3"/>
        <v>0</v>
      </c>
    </row>
    <row r="22" spans="2:22" ht="15.75" x14ac:dyDescent="0.25">
      <c r="B22" s="18" t="s">
        <v>44</v>
      </c>
      <c r="C22" s="19" t="s">
        <v>20</v>
      </c>
      <c r="D22" s="55">
        <f>TARIF!F24</f>
        <v>3.7241499999999994</v>
      </c>
      <c r="E22" s="4"/>
      <c r="F22" s="4"/>
      <c r="G22" s="4"/>
      <c r="H22" s="4"/>
      <c r="I22" s="4"/>
      <c r="J22" s="4"/>
      <c r="K22" s="4">
        <f t="shared" si="1"/>
        <v>0</v>
      </c>
      <c r="M22" s="18" t="s">
        <v>44</v>
      </c>
      <c r="N22" s="19" t="s">
        <v>20</v>
      </c>
      <c r="O22" s="55">
        <f t="shared" si="2"/>
        <v>3.7241499999999994</v>
      </c>
      <c r="P22" s="4"/>
      <c r="Q22" s="4"/>
      <c r="R22" s="4"/>
      <c r="S22" s="4"/>
      <c r="T22" s="4"/>
      <c r="U22" s="4"/>
      <c r="V22" s="4">
        <f t="shared" si="3"/>
        <v>0</v>
      </c>
    </row>
    <row r="23" spans="2:22" ht="15.75" x14ac:dyDescent="0.25">
      <c r="B23" s="18" t="s">
        <v>53</v>
      </c>
      <c r="C23" s="19" t="s">
        <v>20</v>
      </c>
      <c r="D23" s="55">
        <f>TARIF!F25</f>
        <v>4.3571499999999999</v>
      </c>
      <c r="E23" s="4"/>
      <c r="F23" s="4"/>
      <c r="G23" s="4"/>
      <c r="H23" s="4"/>
      <c r="I23" s="4"/>
      <c r="J23" s="4"/>
      <c r="K23" s="4">
        <f t="shared" si="1"/>
        <v>0</v>
      </c>
      <c r="M23" s="18" t="s">
        <v>53</v>
      </c>
      <c r="N23" s="19" t="s">
        <v>20</v>
      </c>
      <c r="O23" s="55">
        <f t="shared" si="2"/>
        <v>4.3571499999999999</v>
      </c>
      <c r="P23" s="4"/>
      <c r="Q23" s="4"/>
      <c r="R23" s="4"/>
      <c r="S23" s="4"/>
      <c r="T23" s="4"/>
      <c r="U23" s="4"/>
      <c r="V23" s="4">
        <f t="shared" si="3"/>
        <v>0</v>
      </c>
    </row>
    <row r="24" spans="2:22" ht="15.75" x14ac:dyDescent="0.25">
      <c r="B24" s="18" t="s">
        <v>45</v>
      </c>
      <c r="C24" s="19" t="s">
        <v>39</v>
      </c>
      <c r="D24" s="55">
        <f>TARIF!F26</f>
        <v>13.398499999999999</v>
      </c>
      <c r="E24" s="4"/>
      <c r="F24" s="4"/>
      <c r="G24" s="4"/>
      <c r="H24" s="4"/>
      <c r="I24" s="4"/>
      <c r="J24" s="4"/>
      <c r="K24" s="4">
        <f t="shared" si="1"/>
        <v>0</v>
      </c>
      <c r="M24" s="18" t="s">
        <v>45</v>
      </c>
      <c r="N24" s="19" t="s">
        <v>21</v>
      </c>
      <c r="O24" s="55">
        <f t="shared" si="2"/>
        <v>13.398499999999999</v>
      </c>
      <c r="P24" s="4"/>
      <c r="Q24" s="4"/>
      <c r="R24" s="4"/>
      <c r="S24" s="4"/>
      <c r="T24" s="4"/>
      <c r="U24" s="4"/>
      <c r="V24" s="4">
        <f t="shared" si="3"/>
        <v>0</v>
      </c>
    </row>
    <row r="25" spans="2:22" ht="15.75" x14ac:dyDescent="0.25">
      <c r="B25" s="18" t="s">
        <v>46</v>
      </c>
      <c r="C25" s="19" t="s">
        <v>39</v>
      </c>
      <c r="D25" s="55">
        <f>TARIF!F27</f>
        <v>3.798</v>
      </c>
      <c r="E25" s="4"/>
      <c r="F25" s="4"/>
      <c r="G25" s="4"/>
      <c r="H25" s="4"/>
      <c r="I25" s="4"/>
      <c r="J25" s="4"/>
      <c r="K25" s="4">
        <f t="shared" si="1"/>
        <v>0</v>
      </c>
      <c r="M25" s="18" t="s">
        <v>46</v>
      </c>
      <c r="N25" s="19" t="s">
        <v>21</v>
      </c>
      <c r="O25" s="55">
        <f t="shared" si="2"/>
        <v>3.798</v>
      </c>
      <c r="P25" s="4"/>
      <c r="Q25" s="4"/>
      <c r="R25" s="4"/>
      <c r="S25" s="4"/>
      <c r="T25" s="4"/>
      <c r="U25" s="4"/>
      <c r="V25" s="4">
        <f t="shared" si="3"/>
        <v>0</v>
      </c>
    </row>
    <row r="26" spans="2:22" ht="15.75" x14ac:dyDescent="0.25">
      <c r="B26" s="18" t="s">
        <v>35</v>
      </c>
      <c r="C26" s="19" t="s">
        <v>22</v>
      </c>
      <c r="D26" s="55">
        <f>TARIF!F28</f>
        <v>2.11</v>
      </c>
      <c r="E26" s="4"/>
      <c r="F26" s="4"/>
      <c r="G26" s="4"/>
      <c r="H26" s="4"/>
      <c r="I26" s="4"/>
      <c r="J26" s="4"/>
      <c r="K26" s="4">
        <f t="shared" si="1"/>
        <v>0</v>
      </c>
      <c r="M26" s="18" t="s">
        <v>35</v>
      </c>
      <c r="N26" s="19" t="s">
        <v>22</v>
      </c>
      <c r="O26" s="55">
        <f t="shared" si="2"/>
        <v>2.11</v>
      </c>
      <c r="P26" s="4"/>
      <c r="Q26" s="4"/>
      <c r="R26" s="4"/>
      <c r="S26" s="4"/>
      <c r="T26" s="4"/>
      <c r="U26" s="4"/>
      <c r="V26" s="4">
        <f t="shared" si="3"/>
        <v>0</v>
      </c>
    </row>
    <row r="27" spans="2:22" ht="15.75" x14ac:dyDescent="0.25">
      <c r="B27" s="18" t="s">
        <v>36</v>
      </c>
      <c r="C27" s="19" t="s">
        <v>22</v>
      </c>
      <c r="D27" s="55">
        <f>TARIF!F29</f>
        <v>2.11</v>
      </c>
      <c r="E27" s="4"/>
      <c r="F27" s="4"/>
      <c r="G27" s="4"/>
      <c r="H27" s="4"/>
      <c r="I27" s="4"/>
      <c r="J27" s="4"/>
      <c r="K27" s="4">
        <f t="shared" si="1"/>
        <v>0</v>
      </c>
      <c r="M27" s="18" t="s">
        <v>36</v>
      </c>
      <c r="N27" s="19" t="s">
        <v>22</v>
      </c>
      <c r="O27" s="55">
        <f t="shared" si="2"/>
        <v>2.11</v>
      </c>
      <c r="P27" s="4"/>
      <c r="Q27" s="4"/>
      <c r="R27" s="4"/>
      <c r="S27" s="4"/>
      <c r="T27" s="4"/>
      <c r="U27" s="4"/>
      <c r="V27" s="4">
        <f t="shared" si="3"/>
        <v>0</v>
      </c>
    </row>
    <row r="28" spans="2:22" ht="15.75" x14ac:dyDescent="0.25">
      <c r="B28" s="18" t="s">
        <v>37</v>
      </c>
      <c r="C28" s="19" t="s">
        <v>23</v>
      </c>
      <c r="D28" s="55">
        <f>TARIF!F30</f>
        <v>1.97285</v>
      </c>
      <c r="E28" s="4"/>
      <c r="F28" s="4"/>
      <c r="G28" s="4"/>
      <c r="H28" s="4"/>
      <c r="I28" s="4"/>
      <c r="J28" s="4"/>
      <c r="K28" s="4">
        <f t="shared" si="1"/>
        <v>0</v>
      </c>
      <c r="M28" s="18" t="s">
        <v>37</v>
      </c>
      <c r="N28" s="19" t="s">
        <v>23</v>
      </c>
      <c r="O28" s="55">
        <f t="shared" si="2"/>
        <v>1.97285</v>
      </c>
      <c r="P28" s="4"/>
      <c r="Q28" s="4"/>
      <c r="R28" s="4"/>
      <c r="S28" s="4"/>
      <c r="T28" s="4"/>
      <c r="U28" s="4"/>
      <c r="V28" s="4">
        <f t="shared" si="3"/>
        <v>0</v>
      </c>
    </row>
    <row r="29" spans="2:22" ht="15.75" x14ac:dyDescent="0.25">
      <c r="B29" s="18" t="s">
        <v>38</v>
      </c>
      <c r="C29" s="19" t="s">
        <v>23</v>
      </c>
      <c r="D29" s="55">
        <f>TARIF!F31</f>
        <v>1.97285</v>
      </c>
      <c r="E29" s="4"/>
      <c r="F29" s="4"/>
      <c r="G29" s="4"/>
      <c r="H29" s="4"/>
      <c r="I29" s="4"/>
      <c r="J29" s="4"/>
      <c r="K29" s="4">
        <f t="shared" si="1"/>
        <v>0</v>
      </c>
      <c r="M29" s="18" t="s">
        <v>38</v>
      </c>
      <c r="N29" s="19" t="s">
        <v>23</v>
      </c>
      <c r="O29" s="55">
        <f t="shared" si="2"/>
        <v>1.97285</v>
      </c>
      <c r="P29" s="4"/>
      <c r="Q29" s="4"/>
      <c r="R29" s="4"/>
      <c r="S29" s="4"/>
      <c r="T29" s="4"/>
      <c r="U29" s="4"/>
      <c r="V29" s="4">
        <f t="shared" si="3"/>
        <v>0</v>
      </c>
    </row>
    <row r="30" spans="2:22" ht="16.5" thickBot="1" x14ac:dyDescent="0.3">
      <c r="B30" s="20" t="s">
        <v>54</v>
      </c>
      <c r="C30" s="21" t="s">
        <v>23</v>
      </c>
      <c r="D30" s="56">
        <f>TARIF!F32</f>
        <v>2.11</v>
      </c>
      <c r="E30" s="5"/>
      <c r="F30" s="5"/>
      <c r="G30" s="5"/>
      <c r="H30" s="5"/>
      <c r="I30" s="5"/>
      <c r="J30" s="5"/>
      <c r="K30" s="5">
        <f t="shared" si="1"/>
        <v>0</v>
      </c>
      <c r="M30" s="20" t="s">
        <v>54</v>
      </c>
      <c r="N30" s="21" t="s">
        <v>23</v>
      </c>
      <c r="O30" s="56">
        <f t="shared" si="2"/>
        <v>2.11</v>
      </c>
      <c r="P30" s="5"/>
      <c r="Q30" s="5"/>
      <c r="R30" s="5"/>
      <c r="S30" s="5"/>
      <c r="T30" s="5"/>
      <c r="U30" s="5"/>
      <c r="V30" s="5">
        <f t="shared" si="3"/>
        <v>0</v>
      </c>
    </row>
    <row r="31" spans="2:22" ht="21.75" thickBot="1" x14ac:dyDescent="0.4">
      <c r="B31" s="10" t="s">
        <v>15</v>
      </c>
      <c r="C31" s="11"/>
      <c r="D31" s="13"/>
      <c r="E31" s="14">
        <f>E19*D19 +E20*D20+E21*D21+E22*D22+E23*D23+E24*D24+E25*D25+E26*D26+E27*D27+E28*D28+E29*D29+E30*D30</f>
        <v>0</v>
      </c>
      <c r="F31" s="14">
        <f>F19*D19 +F20*D20+F21*D21+F22*D22+F23*D23+F24*D24+F25*D25+F26*D26+F27*D27+F28*D28+F29*D29+F30*D30</f>
        <v>0</v>
      </c>
      <c r="G31" s="14">
        <f>G19*D19 +G20*D20+G21*D21+G22*D22+G23*D23+G24*D24+G25*D25+G26*D26+G27*D27+G28*D28+G29*D29+G30*D30</f>
        <v>0</v>
      </c>
      <c r="H31" s="14">
        <f>H19*D19 +H20*D20+H21*D21+H22*D22+H23*D23+H24*D24+H25*D25+H26*D26+H27*D27+H28*D28+H29*D29+H30*D30</f>
        <v>0</v>
      </c>
      <c r="I31" s="14">
        <f>I19*D19 +I20*D20+I21*D21+I22*D22+I23*D23+I24*D24+I25*D25+I26*D26+I27*D27+I28*D28+I29*D29+I30*D30</f>
        <v>0</v>
      </c>
      <c r="J31" s="14">
        <f>J19*D19 +J20*D20+J21*D21+J22*D22+J23*D23+J24*D24+J25*D25+J26*D26+J27*D27+J28*D28+J29*D29+J30*D30</f>
        <v>0</v>
      </c>
      <c r="K31" s="15">
        <f>SUM(E31:J31)</f>
        <v>0</v>
      </c>
      <c r="M31" s="10" t="s">
        <v>15</v>
      </c>
      <c r="N31" s="11"/>
      <c r="O31" s="13"/>
      <c r="P31" s="14">
        <f>P19*O19 +P20*O20+P21*O21+P22*O22+P23*O23+P24*O24+P25*O25+P26*O26+P27*O27+P28*O28+P29*O29+P30*O30</f>
        <v>0</v>
      </c>
      <c r="Q31" s="14">
        <f>Q19*O19 +Q20*O20+Q21*O21+Q22*O22+Q23*O23+Q24*O24+Q25*O25+Q26*O26+Q27*O27+Q28*O28+Q29*O29+Q30*O30</f>
        <v>0</v>
      </c>
      <c r="R31" s="14">
        <f>R19*O19 +R20*O20+R21*O21+R22*O22+R23*O23+R24*O24+R25*O25+R26*O26+R27*O27+R28*O28+R29*O29+R30*O30</f>
        <v>0</v>
      </c>
      <c r="S31" s="14">
        <f>S19*O19 +S20*O20+S21*O21+S22*O22+S23*O23+S24*O24+S25*O25+S26*O26+S27*O27+S28*O28+S29*O29+S30*O30</f>
        <v>0</v>
      </c>
      <c r="T31" s="14">
        <f>T19*O19 +T20*O20+T21*O21+T22*O22+T23*O23+T24*O24+T25*O25+T26*O26+T27*O27+T28*O28+T29*O29+T30*O30</f>
        <v>0</v>
      </c>
      <c r="U31" s="14">
        <f>U19*O19 +U20*O20+U21*O21+U22*O22+U23*O23+U24*O24+U25*O25+U26*O26+U27*O27+U28*O28+U29*O29+U30*O30</f>
        <v>0</v>
      </c>
      <c r="V31" s="15">
        <f>SUM(P31:U31)</f>
        <v>0</v>
      </c>
    </row>
    <row r="32" spans="2:22" ht="16.5" thickBot="1" x14ac:dyDescent="0.3">
      <c r="B32" s="2"/>
      <c r="C32" s="2"/>
      <c r="D32" s="1"/>
      <c r="E32" s="1"/>
      <c r="F32" s="1"/>
      <c r="G32" s="1"/>
      <c r="H32" s="1"/>
      <c r="I32" s="1"/>
      <c r="J32" s="1"/>
      <c r="M32" s="2"/>
      <c r="N32" s="2"/>
      <c r="O32" s="1"/>
      <c r="P32" s="1"/>
      <c r="Q32" s="1"/>
      <c r="R32" s="1"/>
      <c r="S32" s="1"/>
      <c r="T32" s="1"/>
      <c r="U32" s="1"/>
    </row>
    <row r="33" spans="2:21" ht="16.5" thickBot="1" x14ac:dyDescent="0.3">
      <c r="B33" s="48" t="s">
        <v>52</v>
      </c>
      <c r="C33" s="2" t="s">
        <v>40</v>
      </c>
      <c r="D33" s="49"/>
      <c r="E33" s="49"/>
      <c r="F33" s="49"/>
      <c r="G33" s="1"/>
      <c r="H33" s="1"/>
      <c r="I33" s="1"/>
      <c r="J33" s="1"/>
      <c r="M33" s="50" t="s">
        <v>52</v>
      </c>
      <c r="N33" s="2"/>
      <c r="O33" s="1"/>
      <c r="P33" s="1"/>
      <c r="Q33" s="1"/>
      <c r="R33" s="1"/>
      <c r="S33" s="1"/>
      <c r="T33" s="1"/>
      <c r="U33" s="1"/>
    </row>
    <row r="34" spans="2:21" ht="15.75" x14ac:dyDescent="0.25">
      <c r="B34" s="53" t="s">
        <v>58</v>
      </c>
      <c r="C34" s="2"/>
      <c r="D34" s="49"/>
      <c r="E34" s="49"/>
      <c r="F34" s="49"/>
      <c r="G34" s="1"/>
      <c r="H34" s="1"/>
      <c r="I34" s="1"/>
      <c r="J34" s="1"/>
      <c r="M34" s="53" t="s">
        <v>58</v>
      </c>
      <c r="N34" s="2"/>
      <c r="O34" s="49"/>
      <c r="P34" s="49"/>
      <c r="Q34" s="1"/>
      <c r="R34" s="1"/>
      <c r="S34" s="1"/>
      <c r="T34" s="1"/>
      <c r="U34" s="1"/>
    </row>
    <row r="35" spans="2:21" x14ac:dyDescent="0.25">
      <c r="B35" t="s">
        <v>59</v>
      </c>
      <c r="M35" t="s">
        <v>59</v>
      </c>
    </row>
    <row r="37" spans="2:21" x14ac:dyDescent="0.25">
      <c r="B37" s="8" t="s">
        <v>2</v>
      </c>
      <c r="C37" s="6"/>
      <c r="M37" s="8" t="s">
        <v>2</v>
      </c>
      <c r="N37" s="6"/>
    </row>
    <row r="38" spans="2:21" x14ac:dyDescent="0.25">
      <c r="B38" t="s">
        <v>3</v>
      </c>
      <c r="M38" t="s">
        <v>3</v>
      </c>
    </row>
  </sheetData>
  <pageMargins left="0" right="0" top="0.32" bottom="0.35" header="0.31496062992125984" footer="0.31496062992125984"/>
  <pageSetup paperSize="9" scale="5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0"/>
  <sheetViews>
    <sheetView tabSelected="1" topLeftCell="A7" zoomScaleNormal="100" workbookViewId="0">
      <selection activeCell="G23" sqref="G23"/>
    </sheetView>
  </sheetViews>
  <sheetFormatPr baseColWidth="10" defaultRowHeight="15" x14ac:dyDescent="0.25"/>
  <cols>
    <col min="1" max="1" width="5.140625" customWidth="1"/>
    <col min="2" max="2" width="34.7109375" customWidth="1"/>
    <col min="3" max="3" width="9.7109375" customWidth="1"/>
    <col min="5" max="5" width="8.85546875" customWidth="1"/>
    <col min="6" max="6" width="8.5703125" customWidth="1"/>
    <col min="7" max="8" width="8.42578125" customWidth="1"/>
    <col min="9" max="9" width="8.28515625" customWidth="1"/>
    <col min="10" max="10" width="8.42578125" customWidth="1"/>
    <col min="11" max="11" width="10.140625" customWidth="1"/>
    <col min="12" max="12" width="5.140625" customWidth="1"/>
    <col min="13" max="13" width="34.7109375" customWidth="1"/>
    <col min="14" max="14" width="10.42578125" customWidth="1"/>
    <col min="16" max="16" width="10.140625" customWidth="1"/>
    <col min="17" max="17" width="8.7109375" customWidth="1"/>
    <col min="18" max="18" width="8" customWidth="1"/>
    <col min="19" max="19" width="7.85546875" customWidth="1"/>
    <col min="20" max="21" width="8.7109375" customWidth="1"/>
    <col min="22" max="22" width="11.28515625" customWidth="1"/>
  </cols>
  <sheetData>
    <row r="1" spans="2:19" x14ac:dyDescent="0.25">
      <c r="B1" s="7"/>
      <c r="M1" s="7"/>
    </row>
    <row r="2" spans="2:19" x14ac:dyDescent="0.25">
      <c r="B2" s="7"/>
      <c r="M2" s="7"/>
    </row>
    <row r="3" spans="2:19" ht="31.5" x14ac:dyDescent="0.5">
      <c r="B3" s="7"/>
      <c r="D3" s="47"/>
      <c r="E3" s="47"/>
      <c r="F3" s="1"/>
      <c r="M3" s="7"/>
      <c r="O3" s="1"/>
      <c r="P3" s="1"/>
      <c r="Q3" s="1"/>
      <c r="R3" s="1"/>
      <c r="S3" s="1"/>
    </row>
    <row r="4" spans="2:19" ht="31.5" x14ac:dyDescent="0.5">
      <c r="B4" s="7"/>
      <c r="D4" s="46"/>
      <c r="E4" s="46"/>
      <c r="M4" s="7"/>
    </row>
    <row r="5" spans="2:19" ht="31.5" x14ac:dyDescent="0.5">
      <c r="B5" s="7"/>
      <c r="D5" s="46"/>
      <c r="E5" s="46"/>
      <c r="M5" s="7"/>
    </row>
    <row r="6" spans="2:19" x14ac:dyDescent="0.25">
      <c r="B6" s="7"/>
      <c r="M6" s="7"/>
    </row>
    <row r="7" spans="2:19" x14ac:dyDescent="0.25">
      <c r="B7" s="7"/>
      <c r="M7" s="7"/>
    </row>
    <row r="8" spans="2:19" x14ac:dyDescent="0.25">
      <c r="B8" s="7"/>
      <c r="M8" s="7"/>
    </row>
    <row r="10" spans="2:19" x14ac:dyDescent="0.25">
      <c r="B10" t="s">
        <v>60</v>
      </c>
      <c r="M10" t="s">
        <v>60</v>
      </c>
    </row>
    <row r="11" spans="2:19" x14ac:dyDescent="0.25">
      <c r="B11" t="s">
        <v>63</v>
      </c>
      <c r="M11" t="s">
        <v>64</v>
      </c>
    </row>
    <row r="12" spans="2:19" x14ac:dyDescent="0.25">
      <c r="B12" t="s">
        <v>1</v>
      </c>
      <c r="M12" t="s">
        <v>1</v>
      </c>
    </row>
    <row r="13" spans="2:19" x14ac:dyDescent="0.25">
      <c r="B13" t="s">
        <v>27</v>
      </c>
      <c r="M13" t="s">
        <v>27</v>
      </c>
    </row>
    <row r="14" spans="2:19" x14ac:dyDescent="0.25">
      <c r="B14" t="s">
        <v>25</v>
      </c>
      <c r="M14" t="s">
        <v>25</v>
      </c>
    </row>
    <row r="15" spans="2:19" x14ac:dyDescent="0.25">
      <c r="B15" t="s">
        <v>26</v>
      </c>
      <c r="M15" t="s">
        <v>26</v>
      </c>
    </row>
    <row r="17" spans="2:22" ht="15.75" thickBot="1" x14ac:dyDescent="0.3"/>
    <row r="18" spans="2:22" ht="26.25" customHeight="1" thickBot="1" x14ac:dyDescent="0.3">
      <c r="B18" s="79" t="s">
        <v>65</v>
      </c>
      <c r="C18" s="79" t="s">
        <v>18</v>
      </c>
      <c r="D18" s="80" t="s">
        <v>16</v>
      </c>
      <c r="E18" s="68" t="s">
        <v>67</v>
      </c>
      <c r="F18" s="68" t="s">
        <v>69</v>
      </c>
      <c r="G18" s="68" t="s">
        <v>70</v>
      </c>
      <c r="H18" s="68" t="s">
        <v>71</v>
      </c>
      <c r="I18" s="68" t="s">
        <v>72</v>
      </c>
      <c r="J18" s="68" t="s">
        <v>73</v>
      </c>
      <c r="K18" s="67" t="s">
        <v>28</v>
      </c>
      <c r="L18" s="77"/>
      <c r="M18" s="79" t="s">
        <v>66</v>
      </c>
      <c r="N18" s="79" t="s">
        <v>18</v>
      </c>
      <c r="O18" s="79" t="s">
        <v>16</v>
      </c>
      <c r="P18" s="78" t="str">
        <f t="shared" ref="P18:U18" si="0">E18</f>
        <v>16-janv</v>
      </c>
      <c r="Q18" s="78">
        <v>41711</v>
      </c>
      <c r="R18" s="78" t="str">
        <f t="shared" si="0"/>
        <v>22-mai</v>
      </c>
      <c r="S18" s="78" t="str">
        <f t="shared" si="0"/>
        <v>03-juillet</v>
      </c>
      <c r="T18" s="78" t="str">
        <f t="shared" si="0"/>
        <v>18-septembre</v>
      </c>
      <c r="U18" s="78" t="str">
        <f t="shared" si="0"/>
        <v>20-novembre</v>
      </c>
      <c r="V18" s="67" t="s">
        <v>28</v>
      </c>
    </row>
    <row r="19" spans="2:22" ht="25.5" customHeight="1" x14ac:dyDescent="0.25">
      <c r="B19" s="81" t="s">
        <v>41</v>
      </c>
      <c r="C19" s="82" t="s">
        <v>19</v>
      </c>
      <c r="D19" s="64">
        <v>2.65</v>
      </c>
      <c r="E19" s="69"/>
      <c r="F19" s="69"/>
      <c r="G19" s="69"/>
      <c r="H19" s="69"/>
      <c r="I19" s="69"/>
      <c r="J19" s="69"/>
      <c r="K19" s="69"/>
      <c r="L19" s="77"/>
      <c r="M19" s="81" t="s">
        <v>41</v>
      </c>
      <c r="N19" s="82" t="s">
        <v>19</v>
      </c>
      <c r="O19" s="64">
        <f>D19</f>
        <v>2.65</v>
      </c>
      <c r="P19" s="69"/>
      <c r="Q19" s="69"/>
      <c r="R19" s="69"/>
      <c r="S19" s="69"/>
      <c r="T19" s="69"/>
      <c r="U19" s="69"/>
      <c r="V19" s="69"/>
    </row>
    <row r="20" spans="2:22" ht="24.75" customHeight="1" x14ac:dyDescent="0.25">
      <c r="B20" s="83" t="s">
        <v>42</v>
      </c>
      <c r="C20" s="84" t="s">
        <v>20</v>
      </c>
      <c r="D20" s="65">
        <v>3.64</v>
      </c>
      <c r="E20" s="70"/>
      <c r="F20" s="70"/>
      <c r="G20" s="70"/>
      <c r="H20" s="70"/>
      <c r="I20" s="70"/>
      <c r="J20" s="70"/>
      <c r="K20" s="70"/>
      <c r="L20" s="77"/>
      <c r="M20" s="83" t="s">
        <v>42</v>
      </c>
      <c r="N20" s="84" t="s">
        <v>20</v>
      </c>
      <c r="O20" s="65">
        <f t="shared" ref="O20:O32" si="1">D20</f>
        <v>3.64</v>
      </c>
      <c r="P20" s="70"/>
      <c r="Q20" s="70"/>
      <c r="R20" s="70"/>
      <c r="S20" s="70"/>
      <c r="T20" s="70"/>
      <c r="U20" s="70"/>
      <c r="V20" s="70"/>
    </row>
    <row r="21" spans="2:22" ht="24.75" customHeight="1" x14ac:dyDescent="0.25">
      <c r="B21" s="83" t="s">
        <v>43</v>
      </c>
      <c r="C21" s="84" t="s">
        <v>20</v>
      </c>
      <c r="D21" s="65">
        <v>3.5</v>
      </c>
      <c r="E21" s="70"/>
      <c r="F21" s="70"/>
      <c r="G21" s="70"/>
      <c r="H21" s="70"/>
      <c r="I21" s="70"/>
      <c r="J21" s="70"/>
      <c r="K21" s="70"/>
      <c r="L21" s="77"/>
      <c r="M21" s="83" t="s">
        <v>43</v>
      </c>
      <c r="N21" s="84" t="s">
        <v>20</v>
      </c>
      <c r="O21" s="65">
        <f t="shared" si="1"/>
        <v>3.5</v>
      </c>
      <c r="P21" s="70"/>
      <c r="Q21" s="70"/>
      <c r="R21" s="70"/>
      <c r="S21" s="70"/>
      <c r="T21" s="70"/>
      <c r="U21" s="70"/>
      <c r="V21" s="70"/>
    </row>
    <row r="22" spans="2:22" ht="24.75" customHeight="1" x14ac:dyDescent="0.25">
      <c r="B22" s="83" t="s">
        <v>44</v>
      </c>
      <c r="C22" s="84" t="s">
        <v>20</v>
      </c>
      <c r="D22" s="65">
        <v>3.72</v>
      </c>
      <c r="E22" s="70"/>
      <c r="F22" s="70"/>
      <c r="G22" s="70"/>
      <c r="H22" s="70"/>
      <c r="I22" s="70"/>
      <c r="J22" s="70"/>
      <c r="K22" s="70"/>
      <c r="L22" s="77"/>
      <c r="M22" s="83" t="s">
        <v>44</v>
      </c>
      <c r="N22" s="84" t="s">
        <v>20</v>
      </c>
      <c r="O22" s="65">
        <f t="shared" si="1"/>
        <v>3.72</v>
      </c>
      <c r="P22" s="70"/>
      <c r="Q22" s="70"/>
      <c r="R22" s="70"/>
      <c r="S22" s="70"/>
      <c r="T22" s="70"/>
      <c r="U22" s="70"/>
      <c r="V22" s="70"/>
    </row>
    <row r="23" spans="2:22" ht="26.25" customHeight="1" x14ac:dyDescent="0.25">
      <c r="B23" s="83" t="s">
        <v>53</v>
      </c>
      <c r="C23" s="84" t="s">
        <v>20</v>
      </c>
      <c r="D23" s="65">
        <v>4.3600000000000003</v>
      </c>
      <c r="E23" s="70"/>
      <c r="F23" s="70"/>
      <c r="G23" s="70"/>
      <c r="H23" s="70"/>
      <c r="I23" s="70"/>
      <c r="J23" s="70"/>
      <c r="K23" s="70"/>
      <c r="L23" s="77"/>
      <c r="M23" s="83" t="s">
        <v>53</v>
      </c>
      <c r="N23" s="84" t="s">
        <v>20</v>
      </c>
      <c r="O23" s="65">
        <f t="shared" si="1"/>
        <v>4.3600000000000003</v>
      </c>
      <c r="P23" s="70"/>
      <c r="Q23" s="70"/>
      <c r="R23" s="70"/>
      <c r="S23" s="70"/>
      <c r="T23" s="70"/>
      <c r="U23" s="70"/>
      <c r="V23" s="70"/>
    </row>
    <row r="24" spans="2:22" ht="24.75" customHeight="1" x14ac:dyDescent="0.25">
      <c r="B24" s="83" t="s">
        <v>68</v>
      </c>
      <c r="C24" s="84" t="s">
        <v>39</v>
      </c>
      <c r="D24" s="65">
        <v>14.66</v>
      </c>
      <c r="E24" s="70"/>
      <c r="F24" s="70"/>
      <c r="G24" s="70"/>
      <c r="H24" s="70"/>
      <c r="I24" s="70"/>
      <c r="J24" s="70"/>
      <c r="K24" s="70"/>
      <c r="L24" s="77"/>
      <c r="M24" s="83" t="s">
        <v>45</v>
      </c>
      <c r="N24" s="84" t="s">
        <v>21</v>
      </c>
      <c r="O24" s="65">
        <f t="shared" si="1"/>
        <v>14.66</v>
      </c>
      <c r="P24" s="70"/>
      <c r="Q24" s="70"/>
      <c r="R24" s="70"/>
      <c r="S24" s="70"/>
      <c r="T24" s="70"/>
      <c r="U24" s="70"/>
      <c r="V24" s="70"/>
    </row>
    <row r="25" spans="2:22" ht="24.75" customHeight="1" x14ac:dyDescent="0.25">
      <c r="B25" s="83" t="s">
        <v>46</v>
      </c>
      <c r="C25" s="84" t="s">
        <v>39</v>
      </c>
      <c r="D25" s="65">
        <v>3.8</v>
      </c>
      <c r="E25" s="70"/>
      <c r="F25" s="70"/>
      <c r="G25" s="70"/>
      <c r="H25" s="70"/>
      <c r="I25" s="70"/>
      <c r="J25" s="70"/>
      <c r="K25" s="70"/>
      <c r="L25" s="77"/>
      <c r="M25" s="83" t="s">
        <v>46</v>
      </c>
      <c r="N25" s="84" t="s">
        <v>21</v>
      </c>
      <c r="O25" s="65">
        <f t="shared" si="1"/>
        <v>3.8</v>
      </c>
      <c r="P25" s="70"/>
      <c r="Q25" s="70"/>
      <c r="R25" s="70"/>
      <c r="S25" s="70"/>
      <c r="T25" s="70"/>
      <c r="U25" s="70"/>
      <c r="V25" s="70"/>
    </row>
    <row r="26" spans="2:22" ht="24" customHeight="1" x14ac:dyDescent="0.25">
      <c r="B26" s="83" t="s">
        <v>74</v>
      </c>
      <c r="C26" s="84" t="s">
        <v>75</v>
      </c>
      <c r="D26" s="65">
        <v>2.84</v>
      </c>
      <c r="E26" s="70"/>
      <c r="F26" s="70"/>
      <c r="G26" s="70"/>
      <c r="H26" s="70"/>
      <c r="I26" s="70"/>
      <c r="J26" s="70"/>
      <c r="K26" s="70"/>
      <c r="L26" s="77"/>
      <c r="M26" s="83" t="s">
        <v>74</v>
      </c>
      <c r="N26" s="84" t="s">
        <v>75</v>
      </c>
      <c r="O26" s="65">
        <f t="shared" si="1"/>
        <v>2.84</v>
      </c>
      <c r="P26" s="70"/>
      <c r="Q26" s="70"/>
      <c r="R26" s="70"/>
      <c r="S26" s="70"/>
      <c r="T26" s="70"/>
      <c r="U26" s="70"/>
      <c r="V26" s="70"/>
    </row>
    <row r="27" spans="2:22" ht="24" customHeight="1" x14ac:dyDescent="0.25">
      <c r="B27" s="83" t="s">
        <v>76</v>
      </c>
      <c r="C27" s="84" t="s">
        <v>75</v>
      </c>
      <c r="D27" s="65">
        <v>3.9</v>
      </c>
      <c r="E27" s="70"/>
      <c r="F27" s="70"/>
      <c r="G27" s="70"/>
      <c r="H27" s="70"/>
      <c r="I27" s="70"/>
      <c r="J27" s="70"/>
      <c r="K27" s="70"/>
      <c r="L27" s="77"/>
      <c r="M27" s="83" t="s">
        <v>76</v>
      </c>
      <c r="N27" s="84" t="s">
        <v>75</v>
      </c>
      <c r="O27" s="65">
        <f t="shared" si="1"/>
        <v>3.9</v>
      </c>
      <c r="P27" s="70"/>
      <c r="Q27" s="70"/>
      <c r="R27" s="70"/>
      <c r="S27" s="70"/>
      <c r="T27" s="70"/>
      <c r="U27" s="70"/>
      <c r="V27" s="70"/>
    </row>
    <row r="28" spans="2:22" ht="25.5" customHeight="1" x14ac:dyDescent="0.25">
      <c r="B28" s="83" t="s">
        <v>35</v>
      </c>
      <c r="C28" s="84" t="s">
        <v>22</v>
      </c>
      <c r="D28" s="65">
        <v>2.2200000000000002</v>
      </c>
      <c r="E28" s="70"/>
      <c r="F28" s="70"/>
      <c r="G28" s="70"/>
      <c r="H28" s="70"/>
      <c r="I28" s="70"/>
      <c r="J28" s="70"/>
      <c r="K28" s="70"/>
      <c r="L28" s="77"/>
      <c r="M28" s="83" t="s">
        <v>35</v>
      </c>
      <c r="N28" s="84" t="s">
        <v>22</v>
      </c>
      <c r="O28" s="65">
        <f t="shared" si="1"/>
        <v>2.2200000000000002</v>
      </c>
      <c r="P28" s="70"/>
      <c r="Q28" s="70"/>
      <c r="R28" s="70"/>
      <c r="S28" s="70"/>
      <c r="T28" s="70"/>
      <c r="U28" s="70"/>
      <c r="V28" s="70"/>
    </row>
    <row r="29" spans="2:22" ht="24" customHeight="1" x14ac:dyDescent="0.25">
      <c r="B29" s="83" t="s">
        <v>36</v>
      </c>
      <c r="C29" s="84" t="s">
        <v>22</v>
      </c>
      <c r="D29" s="65">
        <v>2.2200000000000002</v>
      </c>
      <c r="E29" s="70"/>
      <c r="F29" s="70"/>
      <c r="G29" s="70"/>
      <c r="H29" s="70"/>
      <c r="I29" s="70"/>
      <c r="J29" s="70"/>
      <c r="K29" s="70"/>
      <c r="L29" s="77"/>
      <c r="M29" s="83" t="s">
        <v>36</v>
      </c>
      <c r="N29" s="84" t="s">
        <v>22</v>
      </c>
      <c r="O29" s="65">
        <f t="shared" si="1"/>
        <v>2.2200000000000002</v>
      </c>
      <c r="P29" s="70"/>
      <c r="Q29" s="70"/>
      <c r="R29" s="70"/>
      <c r="S29" s="70"/>
      <c r="T29" s="70"/>
      <c r="U29" s="70"/>
      <c r="V29" s="70"/>
    </row>
    <row r="30" spans="2:22" ht="27" customHeight="1" x14ac:dyDescent="0.25">
      <c r="B30" s="83" t="s">
        <v>37</v>
      </c>
      <c r="C30" s="84" t="s">
        <v>23</v>
      </c>
      <c r="D30" s="65">
        <v>1.97</v>
      </c>
      <c r="E30" s="70"/>
      <c r="F30" s="70"/>
      <c r="G30" s="70"/>
      <c r="H30" s="70"/>
      <c r="I30" s="70"/>
      <c r="J30" s="70"/>
      <c r="K30" s="70"/>
      <c r="L30" s="77"/>
      <c r="M30" s="83" t="s">
        <v>37</v>
      </c>
      <c r="N30" s="84" t="s">
        <v>23</v>
      </c>
      <c r="O30" s="65">
        <f t="shared" si="1"/>
        <v>1.97</v>
      </c>
      <c r="P30" s="70"/>
      <c r="Q30" s="70"/>
      <c r="R30" s="70"/>
      <c r="S30" s="70"/>
      <c r="T30" s="70"/>
      <c r="U30" s="70"/>
      <c r="V30" s="70"/>
    </row>
    <row r="31" spans="2:22" ht="25.5" customHeight="1" x14ac:dyDescent="0.25">
      <c r="B31" s="83" t="s">
        <v>38</v>
      </c>
      <c r="C31" s="84" t="s">
        <v>23</v>
      </c>
      <c r="D31" s="65">
        <v>1.97</v>
      </c>
      <c r="E31" s="70"/>
      <c r="F31" s="70"/>
      <c r="G31" s="70"/>
      <c r="H31" s="70"/>
      <c r="I31" s="70"/>
      <c r="J31" s="70"/>
      <c r="K31" s="70"/>
      <c r="L31" s="77"/>
      <c r="M31" s="83" t="s">
        <v>38</v>
      </c>
      <c r="N31" s="84" t="s">
        <v>23</v>
      </c>
      <c r="O31" s="65">
        <f t="shared" si="1"/>
        <v>1.97</v>
      </c>
      <c r="P31" s="70"/>
      <c r="Q31" s="70"/>
      <c r="R31" s="70"/>
      <c r="S31" s="70"/>
      <c r="T31" s="70"/>
      <c r="U31" s="70"/>
      <c r="V31" s="70"/>
    </row>
    <row r="32" spans="2:22" ht="24" customHeight="1" thickBot="1" x14ac:dyDescent="0.3">
      <c r="B32" s="85" t="s">
        <v>54</v>
      </c>
      <c r="C32" s="86" t="s">
        <v>23</v>
      </c>
      <c r="D32" s="66">
        <v>2.11</v>
      </c>
      <c r="E32" s="71"/>
      <c r="F32" s="71"/>
      <c r="G32" s="71"/>
      <c r="H32" s="71"/>
      <c r="I32" s="71"/>
      <c r="J32" s="71"/>
      <c r="K32" s="71"/>
      <c r="L32" s="77"/>
      <c r="M32" s="85" t="s">
        <v>54</v>
      </c>
      <c r="N32" s="86" t="s">
        <v>23</v>
      </c>
      <c r="O32" s="66">
        <f t="shared" si="1"/>
        <v>2.11</v>
      </c>
      <c r="P32" s="71"/>
      <c r="Q32" s="71"/>
      <c r="R32" s="71"/>
      <c r="S32" s="71"/>
      <c r="T32" s="71"/>
      <c r="U32" s="71"/>
      <c r="V32" s="71"/>
    </row>
    <row r="33" spans="1:22" ht="21.75" thickBot="1" x14ac:dyDescent="0.4">
      <c r="B33" s="72" t="s">
        <v>15</v>
      </c>
      <c r="C33" s="73"/>
      <c r="D33" s="74"/>
      <c r="E33" s="75"/>
      <c r="F33" s="75"/>
      <c r="G33" s="75"/>
      <c r="H33" s="75"/>
      <c r="I33" s="75"/>
      <c r="J33" s="75"/>
      <c r="K33" s="76"/>
      <c r="L33" s="77"/>
      <c r="M33" s="72" t="s">
        <v>15</v>
      </c>
      <c r="N33" s="73"/>
      <c r="O33" s="74"/>
      <c r="P33" s="75"/>
      <c r="Q33" s="75"/>
      <c r="R33" s="75"/>
      <c r="S33" s="75"/>
      <c r="T33" s="75"/>
      <c r="U33" s="75"/>
      <c r="V33" s="76"/>
    </row>
    <row r="34" spans="1:22" ht="16.5" thickBot="1" x14ac:dyDescent="0.3">
      <c r="B34" s="2"/>
      <c r="C34" s="2"/>
      <c r="D34" s="1"/>
      <c r="E34" s="1"/>
      <c r="F34" s="1"/>
      <c r="G34" s="1"/>
      <c r="H34" s="1"/>
      <c r="I34" s="1"/>
      <c r="J34" s="1"/>
      <c r="M34" s="2"/>
      <c r="N34" s="2"/>
      <c r="O34" s="1"/>
      <c r="P34" s="1"/>
      <c r="Q34" s="1"/>
      <c r="R34" s="1"/>
      <c r="S34" s="1"/>
      <c r="T34" s="1"/>
      <c r="U34" s="1"/>
    </row>
    <row r="35" spans="1:22" ht="16.5" thickBot="1" x14ac:dyDescent="0.3">
      <c r="B35" s="48" t="s">
        <v>52</v>
      </c>
      <c r="C35" s="2" t="s">
        <v>40</v>
      </c>
      <c r="D35" s="49"/>
      <c r="E35" s="49"/>
      <c r="F35" s="49"/>
      <c r="G35" s="1"/>
      <c r="H35" s="1"/>
      <c r="I35" s="1"/>
      <c r="J35" s="1"/>
      <c r="M35" s="50" t="s">
        <v>52</v>
      </c>
      <c r="N35" s="2"/>
      <c r="O35" s="1"/>
      <c r="P35" s="1"/>
      <c r="Q35" s="1"/>
      <c r="R35" s="1"/>
      <c r="S35" s="1"/>
      <c r="T35" s="1"/>
      <c r="U35" s="1"/>
    </row>
    <row r="36" spans="1:22" ht="15.75" x14ac:dyDescent="0.25">
      <c r="B36" s="53" t="s">
        <v>58</v>
      </c>
      <c r="C36" s="2"/>
      <c r="D36" s="49"/>
      <c r="E36" s="49"/>
      <c r="F36" s="49"/>
      <c r="G36" s="1"/>
      <c r="H36" s="1"/>
      <c r="I36" s="1"/>
      <c r="J36" s="1"/>
      <c r="M36" s="53" t="s">
        <v>58</v>
      </c>
      <c r="N36" s="2"/>
      <c r="O36" s="49"/>
      <c r="P36" s="49"/>
      <c r="Q36" s="1"/>
      <c r="R36" s="1"/>
      <c r="S36" s="1"/>
      <c r="T36" s="1"/>
      <c r="U36" s="1"/>
    </row>
    <row r="37" spans="1:22" x14ac:dyDescent="0.25">
      <c r="B37" t="s">
        <v>61</v>
      </c>
      <c r="M37" t="s">
        <v>61</v>
      </c>
    </row>
    <row r="38" spans="1:22" x14ac:dyDescent="0.25">
      <c r="A38" s="57" t="s">
        <v>62</v>
      </c>
      <c r="B38" s="57"/>
      <c r="C38" s="57"/>
      <c r="D38" s="57"/>
      <c r="E38" s="57"/>
      <c r="F38" s="57"/>
      <c r="G38" s="57"/>
      <c r="H38" s="57"/>
      <c r="I38" s="57"/>
      <c r="J38" s="57"/>
      <c r="M38" s="57" t="s">
        <v>62</v>
      </c>
      <c r="N38" s="57"/>
      <c r="O38" s="57"/>
      <c r="P38" s="57"/>
      <c r="Q38" s="57"/>
      <c r="R38" s="57"/>
      <c r="S38" s="57"/>
      <c r="T38" s="57"/>
      <c r="U38" s="57"/>
      <c r="V38" s="57"/>
    </row>
    <row r="39" spans="1:22" x14ac:dyDescent="0.25">
      <c r="B39" s="8" t="s">
        <v>2</v>
      </c>
      <c r="C39" s="6"/>
      <c r="M39" s="8" t="s">
        <v>2</v>
      </c>
      <c r="N39" s="6"/>
    </row>
    <row r="40" spans="1:22" x14ac:dyDescent="0.25">
      <c r="B40" t="s">
        <v>3</v>
      </c>
      <c r="M40" t="s">
        <v>3</v>
      </c>
    </row>
  </sheetData>
  <sheetProtection sheet="1" objects="1" scenarios="1" selectLockedCells="1"/>
  <pageMargins left="0" right="0" top="0.32" bottom="0.35" header="0.31496062992125984" footer="0.31496062992125984"/>
  <pageSetup paperSize="9" scale="5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TARIF</vt:lpstr>
      <vt:lpstr>Bon de commande type</vt:lpstr>
      <vt:lpstr>Bon de commande type (2)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Rémy</dc:creator>
  <cp:lastModifiedBy>dudu</cp:lastModifiedBy>
  <cp:lastPrinted>2014-12-19T07:51:58Z</cp:lastPrinted>
  <dcterms:created xsi:type="dcterms:W3CDTF">2012-11-27T08:17:25Z</dcterms:created>
  <dcterms:modified xsi:type="dcterms:W3CDTF">2014-12-31T11:41:19Z</dcterms:modified>
</cp:coreProperties>
</file>